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D:\MyWork\پروژه\پروژه های انجام شده نهایی\سالنامه 60 ساله\تقویم 62 ساله\"/>
    </mc:Choice>
  </mc:AlternateContent>
  <xr:revisionPtr revIDLastSave="0" documentId="13_ncr:1_{966B0BC0-931F-4B2D-8370-3ECB9C82246E}" xr6:coauthVersionLast="44" xr6:coauthVersionMax="44" xr10:uidLastSave="{00000000-0000-0000-0000-000000000000}"/>
  <bookViews>
    <workbookView xWindow="-120" yWindow="-120" windowWidth="21840" windowHeight="13140" tabRatio="858" activeTab="4" xr2:uid="{00000000-000D-0000-FFFF-FFFF00000000}"/>
  </bookViews>
  <sheets>
    <sheet name="Manabeh1" sheetId="70" r:id="rId1"/>
    <sheet name="Manabeh2" sheetId="54" r:id="rId2"/>
    <sheet name="Masaref1" sheetId="5" r:id="rId3"/>
    <sheet name="Masaref3" sheetId="56" r:id="rId4"/>
    <sheet name="ManabehMasaref" sheetId="82" r:id="rId5"/>
    <sheet name="Bikari" sheetId="8" r:id="rId6"/>
  </sheets>
  <definedNames>
    <definedName name="_xlnm.Print_Area" localSheetId="5">Bikari!$A$1:$F$39</definedName>
    <definedName name="_xlnm.Print_Area" localSheetId="0">Manabeh1!$A$1:$G$46</definedName>
    <definedName name="_xlnm.Print_Area" localSheetId="1">Manabeh2!$A$1:$G$23</definedName>
    <definedName name="_xlnm.Print_Area" localSheetId="4">ManabehMasaref!$A$1:$K$68</definedName>
    <definedName name="_xlnm.Print_Area" localSheetId="2">Masaref1!$A$1:$F$46</definedName>
    <definedName name="_xlnm.Print_Area" localSheetId="3">Masaref3!$A$1:$F$23</definedName>
    <definedName name="ا1" localSheetId="0">#REF!</definedName>
    <definedName name="ا1" localSheetId="1">#REF!</definedName>
    <definedName name="ا1" localSheetId="3">#REF!</definedName>
    <definedName name="ا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9" i="8" l="1"/>
  <c r="D39" i="8"/>
  <c r="E39" i="8"/>
  <c r="F39" i="8"/>
  <c r="B39" i="8"/>
  <c r="G37" i="8"/>
  <c r="H37" i="8"/>
  <c r="I37" i="8"/>
  <c r="J37" i="8"/>
  <c r="K37" i="8"/>
  <c r="G38" i="8"/>
  <c r="H38" i="8"/>
  <c r="I38" i="8"/>
  <c r="J38" i="8"/>
  <c r="K38" i="8"/>
  <c r="K36" i="8"/>
  <c r="J36" i="8"/>
  <c r="I36" i="8"/>
  <c r="H36" i="8"/>
  <c r="G36" i="8"/>
  <c r="K35" i="8"/>
  <c r="J35" i="8"/>
  <c r="I35" i="8"/>
  <c r="H35" i="8"/>
  <c r="G35" i="8"/>
  <c r="K34" i="8"/>
  <c r="J34" i="8"/>
  <c r="I34" i="8"/>
  <c r="H34" i="8"/>
  <c r="G34" i="8"/>
  <c r="K33" i="8"/>
  <c r="J33" i="8"/>
  <c r="I33" i="8"/>
  <c r="H33" i="8"/>
  <c r="G33" i="8"/>
  <c r="K32" i="8"/>
  <c r="J32" i="8"/>
  <c r="I32" i="8"/>
  <c r="H32" i="8"/>
  <c r="G32" i="8"/>
  <c r="K31" i="8"/>
  <c r="J31" i="8"/>
  <c r="I31" i="8"/>
  <c r="H31" i="8"/>
  <c r="G31" i="8"/>
  <c r="K30" i="8"/>
  <c r="J30" i="8"/>
  <c r="I30" i="8"/>
  <c r="H30" i="8"/>
  <c r="G30" i="8"/>
  <c r="K29" i="8"/>
  <c r="J29" i="8"/>
  <c r="I29" i="8"/>
  <c r="H29" i="8"/>
  <c r="G29" i="8"/>
  <c r="K28" i="8"/>
  <c r="J28" i="8"/>
  <c r="I28" i="8"/>
  <c r="H28" i="8"/>
  <c r="G28" i="8"/>
  <c r="K27" i="8"/>
  <c r="J27" i="8"/>
  <c r="I27" i="8"/>
  <c r="H27" i="8"/>
  <c r="G27" i="8"/>
  <c r="K26" i="8"/>
  <c r="J26" i="8"/>
  <c r="I26" i="8"/>
  <c r="H26" i="8"/>
  <c r="G26" i="8"/>
  <c r="K25" i="8"/>
  <c r="J25" i="8"/>
  <c r="I25" i="8"/>
  <c r="H25" i="8"/>
  <c r="G25" i="8"/>
  <c r="K24" i="8"/>
  <c r="J24" i="8"/>
  <c r="I24" i="8"/>
  <c r="H24" i="8"/>
  <c r="G24" i="8"/>
  <c r="K23" i="8"/>
  <c r="J23" i="8"/>
  <c r="I23" i="8"/>
  <c r="H23" i="8"/>
  <c r="G23" i="8"/>
  <c r="K22" i="8"/>
  <c r="J22" i="8"/>
  <c r="I22" i="8"/>
  <c r="H22" i="8"/>
  <c r="G22" i="8"/>
  <c r="K21" i="8"/>
  <c r="J21" i="8"/>
  <c r="I21" i="8"/>
  <c r="H21" i="8"/>
  <c r="G21" i="8"/>
  <c r="J20" i="8"/>
  <c r="I20" i="8"/>
  <c r="H20" i="8"/>
  <c r="G20" i="8"/>
  <c r="J19" i="8"/>
  <c r="I19" i="8"/>
  <c r="H19" i="8"/>
  <c r="G19" i="8"/>
  <c r="J18" i="8"/>
  <c r="I18" i="8"/>
  <c r="H18" i="8"/>
  <c r="G18" i="8"/>
  <c r="J17" i="8"/>
  <c r="I17" i="8"/>
  <c r="H17" i="8"/>
  <c r="G17" i="8"/>
  <c r="J16" i="8"/>
  <c r="I16" i="8"/>
  <c r="H16" i="8"/>
  <c r="G16" i="8"/>
  <c r="J15" i="8"/>
  <c r="I15" i="8"/>
  <c r="H15" i="8"/>
  <c r="G15" i="8"/>
  <c r="J14" i="8"/>
  <c r="I14" i="8"/>
  <c r="H14" i="8"/>
  <c r="G14" i="8"/>
  <c r="J13" i="8"/>
  <c r="I13" i="8"/>
  <c r="H13" i="8"/>
  <c r="G13" i="8"/>
  <c r="J12" i="8"/>
  <c r="I12" i="8"/>
  <c r="H12" i="8"/>
  <c r="G12" i="8"/>
  <c r="J11" i="8"/>
  <c r="I11" i="8"/>
  <c r="H11" i="8"/>
  <c r="G11" i="8"/>
  <c r="J10" i="8"/>
  <c r="I10" i="8"/>
  <c r="H10" i="8"/>
  <c r="G10" i="8"/>
  <c r="J9" i="8"/>
  <c r="I9" i="8"/>
  <c r="H9" i="8"/>
  <c r="G9" i="8"/>
  <c r="J8" i="8"/>
  <c r="I8" i="8"/>
  <c r="H8" i="8"/>
  <c r="G8" i="8"/>
  <c r="J7" i="8"/>
  <c r="I7" i="8"/>
  <c r="H7" i="8"/>
  <c r="G7" i="8"/>
  <c r="J6" i="8"/>
  <c r="I6" i="8"/>
  <c r="H6" i="8"/>
  <c r="G6" i="8"/>
  <c r="J5" i="8"/>
  <c r="I5" i="8"/>
  <c r="H5" i="8"/>
  <c r="G5" i="8"/>
  <c r="J4" i="8"/>
  <c r="I4" i="8"/>
  <c r="H4" i="8"/>
  <c r="G4" i="8"/>
  <c r="D66" i="82"/>
  <c r="G66" i="82"/>
  <c r="I66" i="82"/>
  <c r="B66" i="82"/>
  <c r="K20" i="82"/>
  <c r="K21" i="82"/>
  <c r="U21" i="82" s="1"/>
  <c r="K22" i="82"/>
  <c r="U22" i="82" s="1"/>
  <c r="K23" i="82"/>
  <c r="U23" i="82" s="1"/>
  <c r="K24" i="82"/>
  <c r="K25" i="82"/>
  <c r="U25" i="82" s="1"/>
  <c r="K26" i="82"/>
  <c r="U26" i="82" s="1"/>
  <c r="K27" i="82"/>
  <c r="U28" i="82" s="1"/>
  <c r="K28" i="82"/>
  <c r="K29" i="82"/>
  <c r="K30" i="82"/>
  <c r="K31" i="82"/>
  <c r="U31" i="82" s="1"/>
  <c r="K32" i="82"/>
  <c r="K33" i="82"/>
  <c r="K34" i="82"/>
  <c r="U34" i="82" s="1"/>
  <c r="K35" i="82"/>
  <c r="U35" i="82" s="1"/>
  <c r="K36" i="82"/>
  <c r="K37" i="82"/>
  <c r="K38" i="82"/>
  <c r="K39" i="82"/>
  <c r="U40" i="82" s="1"/>
  <c r="K40" i="82"/>
  <c r="K41" i="82"/>
  <c r="K42" i="82"/>
  <c r="K43" i="82"/>
  <c r="U43" i="82" s="1"/>
  <c r="K44" i="82"/>
  <c r="K45" i="82"/>
  <c r="K46" i="82"/>
  <c r="U46" i="82" s="1"/>
  <c r="K47" i="82"/>
  <c r="U47" i="82" s="1"/>
  <c r="K48" i="82"/>
  <c r="K49" i="82"/>
  <c r="K50" i="82"/>
  <c r="K51" i="82"/>
  <c r="U51" i="82" s="1"/>
  <c r="K52" i="82"/>
  <c r="K53" i="82"/>
  <c r="K54" i="82"/>
  <c r="U54" i="82" s="1"/>
  <c r="K55" i="82"/>
  <c r="U55" i="82" s="1"/>
  <c r="K56" i="82"/>
  <c r="K57" i="82"/>
  <c r="K58" i="82"/>
  <c r="K59" i="82"/>
  <c r="U60" i="82" s="1"/>
  <c r="K60" i="82"/>
  <c r="K61" i="82"/>
  <c r="K62" i="82"/>
  <c r="K63" i="82"/>
  <c r="U64" i="82" s="1"/>
  <c r="K64" i="82"/>
  <c r="K65" i="82"/>
  <c r="K4" i="82"/>
  <c r="K5" i="82"/>
  <c r="K6" i="82"/>
  <c r="K7" i="82"/>
  <c r="U8" i="82" s="1"/>
  <c r="K8" i="82"/>
  <c r="K9" i="82"/>
  <c r="K10" i="82"/>
  <c r="K11" i="82"/>
  <c r="U11" i="82" s="1"/>
  <c r="K12" i="82"/>
  <c r="K13" i="82"/>
  <c r="K14" i="82"/>
  <c r="K15" i="82"/>
  <c r="U15" i="82" s="1"/>
  <c r="K16" i="82"/>
  <c r="K17" i="82"/>
  <c r="K18" i="82"/>
  <c r="K19" i="82"/>
  <c r="U20" i="82" s="1"/>
  <c r="K3" i="82"/>
  <c r="J28" i="82"/>
  <c r="J29" i="82"/>
  <c r="T29" i="82" s="1"/>
  <c r="J30" i="82"/>
  <c r="T30" i="82" s="1"/>
  <c r="J31" i="82"/>
  <c r="T31" i="82" s="1"/>
  <c r="J32" i="82"/>
  <c r="J33" i="82"/>
  <c r="J34" i="82"/>
  <c r="T34" i="82" s="1"/>
  <c r="J35" i="82"/>
  <c r="T36" i="82" s="1"/>
  <c r="J36" i="82"/>
  <c r="J37" i="82"/>
  <c r="J38" i="82"/>
  <c r="T38" i="82" s="1"/>
  <c r="J39" i="82"/>
  <c r="T40" i="82" s="1"/>
  <c r="J40" i="82"/>
  <c r="J41" i="82"/>
  <c r="J42" i="82"/>
  <c r="J43" i="82"/>
  <c r="T43" i="82" s="1"/>
  <c r="J44" i="82"/>
  <c r="J45" i="82"/>
  <c r="J46" i="82"/>
  <c r="T46" i="82" s="1"/>
  <c r="J47" i="82"/>
  <c r="T47" i="82" s="1"/>
  <c r="J48" i="82"/>
  <c r="J49" i="82"/>
  <c r="J50" i="82"/>
  <c r="J51" i="82"/>
  <c r="T51" i="82" s="1"/>
  <c r="J52" i="82"/>
  <c r="J53" i="82"/>
  <c r="T53" i="82" s="1"/>
  <c r="J54" i="82"/>
  <c r="J55" i="82"/>
  <c r="T56" i="82" s="1"/>
  <c r="J56" i="82"/>
  <c r="J57" i="82"/>
  <c r="J58" i="82"/>
  <c r="T58" i="82" s="1"/>
  <c r="J59" i="82"/>
  <c r="T60" i="82" s="1"/>
  <c r="J60" i="82"/>
  <c r="J61" i="82"/>
  <c r="J62" i="82"/>
  <c r="J63" i="82"/>
  <c r="T64" i="82" s="1"/>
  <c r="J64" i="82"/>
  <c r="J65" i="82"/>
  <c r="T65" i="82" s="1"/>
  <c r="J5" i="82"/>
  <c r="J6" i="82"/>
  <c r="J7" i="82"/>
  <c r="J8" i="82"/>
  <c r="J9" i="82"/>
  <c r="J10" i="82"/>
  <c r="J11" i="82"/>
  <c r="J12" i="82"/>
  <c r="T13" i="82" s="1"/>
  <c r="J13" i="82"/>
  <c r="J14" i="82"/>
  <c r="J15" i="82"/>
  <c r="J16" i="82"/>
  <c r="T17" i="82" s="1"/>
  <c r="J17" i="82"/>
  <c r="J18" i="82"/>
  <c r="J19" i="82"/>
  <c r="J20" i="82"/>
  <c r="T21" i="82" s="1"/>
  <c r="J21" i="82"/>
  <c r="J22" i="82"/>
  <c r="J23" i="82"/>
  <c r="J24" i="82"/>
  <c r="T25" i="82" s="1"/>
  <c r="J25" i="82"/>
  <c r="J26" i="82"/>
  <c r="J27" i="82"/>
  <c r="J4" i="82"/>
  <c r="T5" i="82" s="1"/>
  <c r="H14" i="82"/>
  <c r="H15" i="82"/>
  <c r="H16" i="82"/>
  <c r="H17" i="82"/>
  <c r="R18" i="82" s="1"/>
  <c r="H18" i="82"/>
  <c r="H19" i="82"/>
  <c r="H20" i="82"/>
  <c r="R20" i="82" s="1"/>
  <c r="H21" i="82"/>
  <c r="R22" i="82" s="1"/>
  <c r="H22" i="82"/>
  <c r="H23" i="82"/>
  <c r="H24" i="82"/>
  <c r="H25" i="82"/>
  <c r="R26" i="82" s="1"/>
  <c r="H26" i="82"/>
  <c r="H27" i="82"/>
  <c r="H28" i="82"/>
  <c r="H29" i="82"/>
  <c r="R30" i="82" s="1"/>
  <c r="H30" i="82"/>
  <c r="H31" i="82"/>
  <c r="H32" i="82"/>
  <c r="H33" i="82"/>
  <c r="R34" i="82" s="1"/>
  <c r="H34" i="82"/>
  <c r="H35" i="82"/>
  <c r="H36" i="82"/>
  <c r="H37" i="82"/>
  <c r="R38" i="82" s="1"/>
  <c r="H38" i="82"/>
  <c r="H39" i="82"/>
  <c r="H40" i="82"/>
  <c r="R40" i="82" s="1"/>
  <c r="H41" i="82"/>
  <c r="R42" i="82" s="1"/>
  <c r="H42" i="82"/>
  <c r="H43" i="82"/>
  <c r="H44" i="82"/>
  <c r="H45" i="82"/>
  <c r="R46" i="82" s="1"/>
  <c r="H46" i="82"/>
  <c r="H47" i="82"/>
  <c r="H48" i="82"/>
  <c r="H49" i="82"/>
  <c r="R50" i="82" s="1"/>
  <c r="H50" i="82"/>
  <c r="H51" i="82"/>
  <c r="R51" i="82" s="1"/>
  <c r="H52" i="82"/>
  <c r="R52" i="82" s="1"/>
  <c r="H53" i="82"/>
  <c r="R54" i="82" s="1"/>
  <c r="H54" i="82"/>
  <c r="H55" i="82"/>
  <c r="H56" i="82"/>
  <c r="H57" i="82"/>
  <c r="R58" i="82" s="1"/>
  <c r="H58" i="82"/>
  <c r="H59" i="82"/>
  <c r="H60" i="82"/>
  <c r="R60" i="82" s="1"/>
  <c r="H61" i="82"/>
  <c r="R62" i="82" s="1"/>
  <c r="H62" i="82"/>
  <c r="H63" i="82"/>
  <c r="H64" i="82"/>
  <c r="H65" i="82"/>
  <c r="R65" i="82" s="1"/>
  <c r="H5" i="82"/>
  <c r="H6" i="82"/>
  <c r="H7" i="82"/>
  <c r="H8" i="82"/>
  <c r="H9" i="82"/>
  <c r="H10" i="82"/>
  <c r="H11" i="82"/>
  <c r="H12" i="82"/>
  <c r="R13" i="82" s="1"/>
  <c r="H13" i="82"/>
  <c r="H4" i="82"/>
  <c r="R9" i="82"/>
  <c r="R17" i="82"/>
  <c r="F13" i="82"/>
  <c r="F14" i="82"/>
  <c r="P14" i="82" s="1"/>
  <c r="F15" i="82"/>
  <c r="F16" i="82"/>
  <c r="P17" i="82" s="1"/>
  <c r="F17" i="82"/>
  <c r="F18" i="82"/>
  <c r="F19" i="82"/>
  <c r="P19" i="82" s="1"/>
  <c r="F20" i="82"/>
  <c r="P20" i="82" s="1"/>
  <c r="F21" i="82"/>
  <c r="F22" i="82"/>
  <c r="F23" i="82"/>
  <c r="P23" i="82" s="1"/>
  <c r="F24" i="82"/>
  <c r="P25" i="82" s="1"/>
  <c r="F25" i="82"/>
  <c r="F26" i="82"/>
  <c r="F27" i="82"/>
  <c r="F28" i="82"/>
  <c r="P29" i="82" s="1"/>
  <c r="F29" i="82"/>
  <c r="F30" i="82"/>
  <c r="P30" i="82" s="1"/>
  <c r="F31" i="82"/>
  <c r="P31" i="82" s="1"/>
  <c r="F32" i="82"/>
  <c r="P32" i="82" s="1"/>
  <c r="F33" i="82"/>
  <c r="F34" i="82"/>
  <c r="F35" i="82"/>
  <c r="F36" i="82"/>
  <c r="P36" i="82" s="1"/>
  <c r="F37" i="82"/>
  <c r="F38" i="82"/>
  <c r="F39" i="82"/>
  <c r="F40" i="82"/>
  <c r="P41" i="82" s="1"/>
  <c r="F41" i="82"/>
  <c r="F42" i="82"/>
  <c r="P42" i="82" s="1"/>
  <c r="F43" i="82"/>
  <c r="P43" i="82" s="1"/>
  <c r="F44" i="82"/>
  <c r="P44" i="82" s="1"/>
  <c r="F45" i="82"/>
  <c r="F46" i="82"/>
  <c r="F47" i="82"/>
  <c r="P47" i="82" s="1"/>
  <c r="F48" i="82"/>
  <c r="P48" i="82" s="1"/>
  <c r="F49" i="82"/>
  <c r="F50" i="82"/>
  <c r="F51" i="82"/>
  <c r="F52" i="82"/>
  <c r="P53" i="82" s="1"/>
  <c r="F53" i="82"/>
  <c r="F54" i="82"/>
  <c r="P54" i="82" s="1"/>
  <c r="F55" i="82"/>
  <c r="F56" i="82"/>
  <c r="P57" i="82" s="1"/>
  <c r="F57" i="82"/>
  <c r="F58" i="82"/>
  <c r="F59" i="82"/>
  <c r="P59" i="82" s="1"/>
  <c r="F60" i="82"/>
  <c r="P60" i="82" s="1"/>
  <c r="F61" i="82"/>
  <c r="F62" i="82"/>
  <c r="F63" i="82"/>
  <c r="F64" i="82"/>
  <c r="F65" i="82"/>
  <c r="F4" i="82"/>
  <c r="F5" i="82"/>
  <c r="F6" i="82"/>
  <c r="F7" i="82"/>
  <c r="P8" i="82" s="1"/>
  <c r="F8" i="82"/>
  <c r="F9" i="82"/>
  <c r="F10" i="82"/>
  <c r="P10" i="82" s="1"/>
  <c r="F11" i="82"/>
  <c r="P12" i="82" s="1"/>
  <c r="F12" i="82"/>
  <c r="F3" i="82"/>
  <c r="E16" i="82"/>
  <c r="E17" i="82"/>
  <c r="O17" i="82" s="1"/>
  <c r="E18" i="82"/>
  <c r="E19" i="82"/>
  <c r="O19" i="82" s="1"/>
  <c r="E20" i="82"/>
  <c r="E21" i="82"/>
  <c r="E22" i="82"/>
  <c r="O22" i="82" s="1"/>
  <c r="E23" i="82"/>
  <c r="O24" i="82" s="1"/>
  <c r="E24" i="82"/>
  <c r="E25" i="82"/>
  <c r="O25" i="82" s="1"/>
  <c r="E26" i="82"/>
  <c r="E27" i="82"/>
  <c r="O28" i="82" s="1"/>
  <c r="E28" i="82"/>
  <c r="E29" i="82"/>
  <c r="E30" i="82"/>
  <c r="E31" i="82"/>
  <c r="O32" i="82" s="1"/>
  <c r="E32" i="82"/>
  <c r="E33" i="82"/>
  <c r="E34" i="82"/>
  <c r="O34" i="82" s="1"/>
  <c r="E35" i="82"/>
  <c r="O35" i="82" s="1"/>
  <c r="E36" i="82"/>
  <c r="E37" i="82"/>
  <c r="E38" i="82"/>
  <c r="O38" i="82" s="1"/>
  <c r="E39" i="82"/>
  <c r="O40" i="82" s="1"/>
  <c r="E40" i="82"/>
  <c r="E41" i="82"/>
  <c r="O41" i="82" s="1"/>
  <c r="E42" i="82"/>
  <c r="E43" i="82"/>
  <c r="O44" i="82" s="1"/>
  <c r="E44" i="82"/>
  <c r="E45" i="82"/>
  <c r="E46" i="82"/>
  <c r="E47" i="82"/>
  <c r="O48" i="82" s="1"/>
  <c r="E48" i="82"/>
  <c r="E49" i="82"/>
  <c r="E50" i="82"/>
  <c r="O50" i="82" s="1"/>
  <c r="E51" i="82"/>
  <c r="O51" i="82" s="1"/>
  <c r="E52" i="82"/>
  <c r="E53" i="82"/>
  <c r="E54" i="82"/>
  <c r="O54" i="82" s="1"/>
  <c r="E55" i="82"/>
  <c r="O56" i="82" s="1"/>
  <c r="E56" i="82"/>
  <c r="E57" i="82"/>
  <c r="O57" i="82" s="1"/>
  <c r="E58" i="82"/>
  <c r="E59" i="82"/>
  <c r="O60" i="82" s="1"/>
  <c r="E60" i="82"/>
  <c r="E61" i="82"/>
  <c r="E62" i="82"/>
  <c r="E63" i="82"/>
  <c r="O63" i="82" s="1"/>
  <c r="E64" i="82"/>
  <c r="E65" i="82"/>
  <c r="O65" i="82" s="1"/>
  <c r="E5" i="82"/>
  <c r="E6" i="82"/>
  <c r="E7" i="82"/>
  <c r="E8" i="82"/>
  <c r="O9" i="82" s="1"/>
  <c r="E9" i="82"/>
  <c r="E10" i="82"/>
  <c r="E11" i="82"/>
  <c r="E12" i="82"/>
  <c r="O13" i="82" s="1"/>
  <c r="E13" i="82"/>
  <c r="E14" i="82"/>
  <c r="E15" i="82"/>
  <c r="E4" i="82"/>
  <c r="C19" i="82"/>
  <c r="C20" i="82"/>
  <c r="M20" i="82" s="1"/>
  <c r="C21" i="82"/>
  <c r="C22" i="82"/>
  <c r="M22" i="82" s="1"/>
  <c r="C23" i="82"/>
  <c r="C24" i="82"/>
  <c r="M24" i="82" s="1"/>
  <c r="C25" i="82"/>
  <c r="C26" i="82"/>
  <c r="M26" i="82" s="1"/>
  <c r="C27" i="82"/>
  <c r="C28" i="82"/>
  <c r="M28" i="82" s="1"/>
  <c r="C29" i="82"/>
  <c r="C30" i="82"/>
  <c r="M30" i="82" s="1"/>
  <c r="C31" i="82"/>
  <c r="C32" i="82"/>
  <c r="M32" i="82" s="1"/>
  <c r="C33" i="82"/>
  <c r="C34" i="82"/>
  <c r="M34" i="82" s="1"/>
  <c r="C35" i="82"/>
  <c r="C36" i="82"/>
  <c r="M36" i="82" s="1"/>
  <c r="C37" i="82"/>
  <c r="C38" i="82"/>
  <c r="M38" i="82" s="1"/>
  <c r="C39" i="82"/>
  <c r="C40" i="82"/>
  <c r="M40" i="82" s="1"/>
  <c r="C41" i="82"/>
  <c r="C42" i="82"/>
  <c r="M42" i="82" s="1"/>
  <c r="C43" i="82"/>
  <c r="C44" i="82"/>
  <c r="M44" i="82" s="1"/>
  <c r="C45" i="82"/>
  <c r="C46" i="82"/>
  <c r="M46" i="82" s="1"/>
  <c r="C47" i="82"/>
  <c r="C48" i="82"/>
  <c r="M48" i="82" s="1"/>
  <c r="C49" i="82"/>
  <c r="C50" i="82"/>
  <c r="M50" i="82" s="1"/>
  <c r="C51" i="82"/>
  <c r="C52" i="82"/>
  <c r="M52" i="82" s="1"/>
  <c r="C53" i="82"/>
  <c r="C54" i="82"/>
  <c r="M54" i="82" s="1"/>
  <c r="C55" i="82"/>
  <c r="C56" i="82"/>
  <c r="M56" i="82" s="1"/>
  <c r="C57" i="82"/>
  <c r="C58" i="82"/>
  <c r="M58" i="82" s="1"/>
  <c r="C59" i="82"/>
  <c r="C60" i="82"/>
  <c r="M60" i="82" s="1"/>
  <c r="C61" i="82"/>
  <c r="C62" i="82"/>
  <c r="M62" i="82" s="1"/>
  <c r="C63" i="82"/>
  <c r="C64" i="82"/>
  <c r="C65" i="82"/>
  <c r="M65" i="82" s="1"/>
  <c r="C5" i="82"/>
  <c r="C6" i="82"/>
  <c r="C7" i="82"/>
  <c r="C8" i="82"/>
  <c r="M8" i="82" s="1"/>
  <c r="C9" i="82"/>
  <c r="C10" i="82"/>
  <c r="C11" i="82"/>
  <c r="C12" i="82"/>
  <c r="M12" i="82" s="1"/>
  <c r="C13" i="82"/>
  <c r="C14" i="82"/>
  <c r="C15" i="82"/>
  <c r="C16" i="82"/>
  <c r="M16" i="82" s="1"/>
  <c r="C17" i="82"/>
  <c r="C18" i="82"/>
  <c r="C4" i="82"/>
  <c r="L64" i="82"/>
  <c r="M64" i="82"/>
  <c r="N64" i="82"/>
  <c r="O64" i="82"/>
  <c r="P64" i="82"/>
  <c r="Q64" i="82"/>
  <c r="R64" i="82"/>
  <c r="S64" i="82"/>
  <c r="L65" i="82"/>
  <c r="N65" i="82"/>
  <c r="P65" i="82"/>
  <c r="Q65" i="82"/>
  <c r="S65" i="82"/>
  <c r="U65" i="82"/>
  <c r="U63" i="82"/>
  <c r="T63" i="82"/>
  <c r="S63" i="82"/>
  <c r="R63" i="82"/>
  <c r="Q63" i="82"/>
  <c r="P63" i="82"/>
  <c r="N63" i="82"/>
  <c r="L63" i="82"/>
  <c r="U62" i="82"/>
  <c r="T62" i="82"/>
  <c r="S62" i="82"/>
  <c r="Q62" i="82"/>
  <c r="P62" i="82"/>
  <c r="O62" i="82"/>
  <c r="N62" i="82"/>
  <c r="L62" i="82"/>
  <c r="U61" i="82"/>
  <c r="T61" i="82"/>
  <c r="S61" i="82"/>
  <c r="Q61" i="82"/>
  <c r="P61" i="82"/>
  <c r="O61" i="82"/>
  <c r="N61" i="82"/>
  <c r="M61" i="82"/>
  <c r="L61" i="82"/>
  <c r="S60" i="82"/>
  <c r="Q60" i="82"/>
  <c r="N60" i="82"/>
  <c r="L60" i="82"/>
  <c r="S59" i="82"/>
  <c r="R59" i="82"/>
  <c r="Q59" i="82"/>
  <c r="N59" i="82"/>
  <c r="L59" i="82"/>
  <c r="U58" i="82"/>
  <c r="S58" i="82"/>
  <c r="Q58" i="82"/>
  <c r="P58" i="82"/>
  <c r="O58" i="82"/>
  <c r="N58" i="82"/>
  <c r="L58" i="82"/>
  <c r="U57" i="82"/>
  <c r="T57" i="82"/>
  <c r="S57" i="82"/>
  <c r="R57" i="82"/>
  <c r="Q57" i="82"/>
  <c r="N57" i="82"/>
  <c r="M57" i="82"/>
  <c r="L57" i="82"/>
  <c r="S56" i="82"/>
  <c r="R56" i="82"/>
  <c r="Q56" i="82"/>
  <c r="P56" i="82"/>
  <c r="N56" i="82"/>
  <c r="L56" i="82"/>
  <c r="S55" i="82"/>
  <c r="R55" i="82"/>
  <c r="Q55" i="82"/>
  <c r="P55" i="82"/>
  <c r="O55" i="82"/>
  <c r="N55" i="82"/>
  <c r="L55" i="82"/>
  <c r="T54" i="82"/>
  <c r="S54" i="82"/>
  <c r="Q54" i="82"/>
  <c r="N54" i="82"/>
  <c r="L54" i="82"/>
  <c r="U53" i="82"/>
  <c r="S53" i="82"/>
  <c r="R53" i="82"/>
  <c r="Q53" i="82"/>
  <c r="O53" i="82"/>
  <c r="N53" i="82"/>
  <c r="M53" i="82"/>
  <c r="L53" i="82"/>
  <c r="U52" i="82"/>
  <c r="S52" i="82"/>
  <c r="Q52" i="82"/>
  <c r="O52" i="82"/>
  <c r="N52" i="82"/>
  <c r="L52" i="82"/>
  <c r="S51" i="82"/>
  <c r="Q51" i="82"/>
  <c r="P51" i="82"/>
  <c r="N51" i="82"/>
  <c r="L51" i="82"/>
  <c r="U50" i="82"/>
  <c r="T50" i="82"/>
  <c r="S50" i="82"/>
  <c r="Q50" i="82"/>
  <c r="P50" i="82"/>
  <c r="N50" i="82"/>
  <c r="L50" i="82"/>
  <c r="U49" i="82"/>
  <c r="T49" i="82"/>
  <c r="S49" i="82"/>
  <c r="Q49" i="82"/>
  <c r="P49" i="82"/>
  <c r="O49" i="82"/>
  <c r="N49" i="82"/>
  <c r="M49" i="82"/>
  <c r="L49" i="82"/>
  <c r="U48" i="82"/>
  <c r="T48" i="82"/>
  <c r="S48" i="82"/>
  <c r="R48" i="82"/>
  <c r="Q48" i="82"/>
  <c r="N48" i="82"/>
  <c r="L48" i="82"/>
  <c r="S47" i="82"/>
  <c r="R47" i="82"/>
  <c r="Q47" i="82"/>
  <c r="N47" i="82"/>
  <c r="L47" i="82"/>
  <c r="S46" i="82"/>
  <c r="Q46" i="82"/>
  <c r="P46" i="82"/>
  <c r="O46" i="82"/>
  <c r="N46" i="82"/>
  <c r="L46" i="82"/>
  <c r="U45" i="82"/>
  <c r="T45" i="82"/>
  <c r="S45" i="82"/>
  <c r="Q45" i="82"/>
  <c r="O45" i="82"/>
  <c r="N45" i="82"/>
  <c r="M45" i="82"/>
  <c r="L45" i="82"/>
  <c r="U44" i="82"/>
  <c r="S44" i="82"/>
  <c r="R44" i="82"/>
  <c r="Q44" i="82"/>
  <c r="N44" i="82"/>
  <c r="L44" i="82"/>
  <c r="S43" i="82"/>
  <c r="R43" i="82"/>
  <c r="Q43" i="82"/>
  <c r="N43" i="82"/>
  <c r="L43" i="82"/>
  <c r="U42" i="82"/>
  <c r="T42" i="82"/>
  <c r="S42" i="82"/>
  <c r="Q42" i="82"/>
  <c r="O42" i="82"/>
  <c r="N42" i="82"/>
  <c r="L42" i="82"/>
  <c r="U41" i="82"/>
  <c r="T41" i="82"/>
  <c r="S41" i="82"/>
  <c r="Q41" i="82"/>
  <c r="N41" i="82"/>
  <c r="M41" i="82"/>
  <c r="L41" i="82"/>
  <c r="S40" i="82"/>
  <c r="Q40" i="82"/>
  <c r="N40" i="82"/>
  <c r="L40" i="82"/>
  <c r="T39" i="82"/>
  <c r="S39" i="82"/>
  <c r="R39" i="82"/>
  <c r="Q39" i="82"/>
  <c r="P39" i="82"/>
  <c r="O39" i="82"/>
  <c r="N39" i="82"/>
  <c r="L39" i="82"/>
  <c r="U38" i="82"/>
  <c r="S38" i="82"/>
  <c r="Q38" i="82"/>
  <c r="P38" i="82"/>
  <c r="N38" i="82"/>
  <c r="L38" i="82"/>
  <c r="U37" i="82"/>
  <c r="T37" i="82"/>
  <c r="S37" i="82"/>
  <c r="Q37" i="82"/>
  <c r="P37" i="82"/>
  <c r="O37" i="82"/>
  <c r="N37" i="82"/>
  <c r="M37" i="82"/>
  <c r="L37" i="82"/>
  <c r="S36" i="82"/>
  <c r="R36" i="82"/>
  <c r="Q36" i="82"/>
  <c r="O36" i="82"/>
  <c r="N36" i="82"/>
  <c r="L36" i="82"/>
  <c r="S35" i="82"/>
  <c r="R35" i="82"/>
  <c r="Q35" i="82"/>
  <c r="P35" i="82"/>
  <c r="N35" i="82"/>
  <c r="L35" i="82"/>
  <c r="S34" i="82"/>
  <c r="Q34" i="82"/>
  <c r="P34" i="82"/>
  <c r="N34" i="82"/>
  <c r="L34" i="82"/>
  <c r="U33" i="82"/>
  <c r="T33" i="82"/>
  <c r="S33" i="82"/>
  <c r="Q33" i="82"/>
  <c r="O33" i="82"/>
  <c r="N33" i="82"/>
  <c r="M33" i="82"/>
  <c r="L33" i="82"/>
  <c r="T32" i="82"/>
  <c r="S32" i="82"/>
  <c r="R32" i="82"/>
  <c r="Q32" i="82"/>
  <c r="N32" i="82"/>
  <c r="L32" i="82"/>
  <c r="S31" i="82"/>
  <c r="R31" i="82"/>
  <c r="Q31" i="82"/>
  <c r="N31" i="82"/>
  <c r="L31" i="82"/>
  <c r="U30" i="82"/>
  <c r="S30" i="82"/>
  <c r="Q30" i="82"/>
  <c r="O30" i="82"/>
  <c r="N30" i="82"/>
  <c r="L30" i="82"/>
  <c r="U29" i="82"/>
  <c r="S29" i="82"/>
  <c r="Q29" i="82"/>
  <c r="O29" i="82"/>
  <c r="N29" i="82"/>
  <c r="M29" i="82"/>
  <c r="L29" i="82"/>
  <c r="T28" i="82"/>
  <c r="S28" i="82"/>
  <c r="R28" i="82"/>
  <c r="Q28" i="82"/>
  <c r="P28" i="82"/>
  <c r="N28" i="82"/>
  <c r="L28" i="82"/>
  <c r="T27" i="82"/>
  <c r="S27" i="82"/>
  <c r="R27" i="82"/>
  <c r="Q27" i="82"/>
  <c r="P27" i="82"/>
  <c r="N27" i="82"/>
  <c r="L27" i="82"/>
  <c r="T26" i="82"/>
  <c r="S26" i="82"/>
  <c r="Q26" i="82"/>
  <c r="P26" i="82"/>
  <c r="O26" i="82"/>
  <c r="N26" i="82"/>
  <c r="L26" i="82"/>
  <c r="S25" i="82"/>
  <c r="R25" i="82"/>
  <c r="Q25" i="82"/>
  <c r="N25" i="82"/>
  <c r="M25" i="82"/>
  <c r="L25" i="82"/>
  <c r="U24" i="82"/>
  <c r="S24" i="82"/>
  <c r="R24" i="82"/>
  <c r="Q24" i="82"/>
  <c r="N24" i="82"/>
  <c r="L24" i="82"/>
  <c r="T23" i="82"/>
  <c r="S23" i="82"/>
  <c r="R23" i="82"/>
  <c r="Q23" i="82"/>
  <c r="O23" i="82"/>
  <c r="N23" i="82"/>
  <c r="L23" i="82"/>
  <c r="T22" i="82"/>
  <c r="S22" i="82"/>
  <c r="Q22" i="82"/>
  <c r="P22" i="82"/>
  <c r="N22" i="82"/>
  <c r="L22" i="82"/>
  <c r="S21" i="82"/>
  <c r="Q21" i="82"/>
  <c r="O21" i="82"/>
  <c r="N21" i="82"/>
  <c r="M21" i="82"/>
  <c r="L21" i="82"/>
  <c r="S20" i="82"/>
  <c r="Q20" i="82"/>
  <c r="O20" i="82"/>
  <c r="N20" i="82"/>
  <c r="L20" i="82"/>
  <c r="U19" i="82"/>
  <c r="T19" i="82"/>
  <c r="S19" i="82"/>
  <c r="R19" i="82"/>
  <c r="Q19" i="82"/>
  <c r="N19" i="82"/>
  <c r="M19" i="82"/>
  <c r="L19" i="82"/>
  <c r="U18" i="82"/>
  <c r="T18" i="82"/>
  <c r="S18" i="82"/>
  <c r="Q18" i="82"/>
  <c r="P18" i="82"/>
  <c r="O18" i="82"/>
  <c r="N18" i="82"/>
  <c r="M18" i="82"/>
  <c r="L18" i="82"/>
  <c r="U17" i="82"/>
  <c r="S17" i="82"/>
  <c r="Q17" i="82"/>
  <c r="N17" i="82"/>
  <c r="M17" i="82"/>
  <c r="L17" i="82"/>
  <c r="T16" i="82"/>
  <c r="S16" i="82"/>
  <c r="Q16" i="82"/>
  <c r="O16" i="82"/>
  <c r="N16" i="82"/>
  <c r="L16" i="82"/>
  <c r="T15" i="82"/>
  <c r="S15" i="82"/>
  <c r="R15" i="82"/>
  <c r="Q15" i="82"/>
  <c r="P15" i="82"/>
  <c r="O15" i="82"/>
  <c r="N15" i="82"/>
  <c r="M15" i="82"/>
  <c r="L15" i="82"/>
  <c r="U14" i="82"/>
  <c r="T14" i="82"/>
  <c r="S14" i="82"/>
  <c r="R14" i="82"/>
  <c r="Q14" i="82"/>
  <c r="O14" i="82"/>
  <c r="N14" i="82"/>
  <c r="M14" i="82"/>
  <c r="L14" i="82"/>
  <c r="U13" i="82"/>
  <c r="S13" i="82"/>
  <c r="Q13" i="82"/>
  <c r="P13" i="82"/>
  <c r="N13" i="82"/>
  <c r="M13" i="82"/>
  <c r="L13" i="82"/>
  <c r="U12" i="82"/>
  <c r="S12" i="82"/>
  <c r="Q12" i="82"/>
  <c r="O12" i="82"/>
  <c r="N12" i="82"/>
  <c r="L12" i="82"/>
  <c r="T11" i="82"/>
  <c r="S11" i="82"/>
  <c r="R11" i="82"/>
  <c r="Q11" i="82"/>
  <c r="P11" i="82"/>
  <c r="O11" i="82"/>
  <c r="N11" i="82"/>
  <c r="M11" i="82"/>
  <c r="L11" i="82"/>
  <c r="U10" i="82"/>
  <c r="T10" i="82"/>
  <c r="S10" i="82"/>
  <c r="R10" i="82"/>
  <c r="Q10" i="82"/>
  <c r="O10" i="82"/>
  <c r="N10" i="82"/>
  <c r="M10" i="82"/>
  <c r="L10" i="82"/>
  <c r="U9" i="82"/>
  <c r="T9" i="82"/>
  <c r="S9" i="82"/>
  <c r="Q9" i="82"/>
  <c r="P9" i="82"/>
  <c r="N9" i="82"/>
  <c r="M9" i="82"/>
  <c r="L9" i="82"/>
  <c r="T8" i="82"/>
  <c r="S8" i="82"/>
  <c r="Q8" i="82"/>
  <c r="N8" i="82"/>
  <c r="L8" i="82"/>
  <c r="T7" i="82"/>
  <c r="S7" i="82"/>
  <c r="R7" i="82"/>
  <c r="Q7" i="82"/>
  <c r="O7" i="82"/>
  <c r="N7" i="82"/>
  <c r="M7" i="82"/>
  <c r="L7" i="82"/>
  <c r="U6" i="82"/>
  <c r="T6" i="82"/>
  <c r="S6" i="82"/>
  <c r="R6" i="82"/>
  <c r="Q6" i="82"/>
  <c r="P6" i="82"/>
  <c r="O6" i="82"/>
  <c r="N6" i="82"/>
  <c r="M6" i="82"/>
  <c r="L6" i="82"/>
  <c r="U5" i="82"/>
  <c r="S5" i="82"/>
  <c r="R5" i="82"/>
  <c r="Q5" i="82"/>
  <c r="P5" i="82"/>
  <c r="O5" i="82"/>
  <c r="N5" i="82"/>
  <c r="M5" i="82"/>
  <c r="L5" i="82"/>
  <c r="U4" i="82"/>
  <c r="S4" i="82"/>
  <c r="R4" i="82"/>
  <c r="Q4" i="82"/>
  <c r="P4" i="82"/>
  <c r="O4" i="82"/>
  <c r="N4" i="82"/>
  <c r="M4" i="82"/>
  <c r="L4" i="82"/>
  <c r="C23" i="56"/>
  <c r="D23" i="56"/>
  <c r="E23" i="56"/>
  <c r="F23" i="56"/>
  <c r="B23" i="56"/>
  <c r="G21" i="56"/>
  <c r="H21" i="56"/>
  <c r="I21" i="56"/>
  <c r="J21" i="56"/>
  <c r="K21" i="56"/>
  <c r="G22" i="56"/>
  <c r="H22" i="56"/>
  <c r="I22" i="56"/>
  <c r="J22" i="56"/>
  <c r="K22" i="56"/>
  <c r="K20" i="56"/>
  <c r="J20" i="56"/>
  <c r="I20" i="56"/>
  <c r="H20" i="56"/>
  <c r="G20" i="56"/>
  <c r="K19" i="56"/>
  <c r="J19" i="56"/>
  <c r="I19" i="56"/>
  <c r="H19" i="56"/>
  <c r="G19" i="56"/>
  <c r="K18" i="56"/>
  <c r="J18" i="56"/>
  <c r="I18" i="56"/>
  <c r="H18" i="56"/>
  <c r="G18" i="56"/>
  <c r="K17" i="56"/>
  <c r="J17" i="56"/>
  <c r="I17" i="56"/>
  <c r="H17" i="56"/>
  <c r="G17" i="56"/>
  <c r="K16" i="56"/>
  <c r="J16" i="56"/>
  <c r="I16" i="56"/>
  <c r="H16" i="56"/>
  <c r="G16" i="56"/>
  <c r="K15" i="56"/>
  <c r="J15" i="56"/>
  <c r="I15" i="56"/>
  <c r="H15" i="56"/>
  <c r="G15" i="56"/>
  <c r="K14" i="56"/>
  <c r="J14" i="56"/>
  <c r="I14" i="56"/>
  <c r="H14" i="56"/>
  <c r="G14" i="56"/>
  <c r="K13" i="56"/>
  <c r="J13" i="56"/>
  <c r="I13" i="56"/>
  <c r="H13" i="56"/>
  <c r="G13" i="56"/>
  <c r="K12" i="56"/>
  <c r="J12" i="56"/>
  <c r="I12" i="56"/>
  <c r="H12" i="56"/>
  <c r="G12" i="56"/>
  <c r="K11" i="56"/>
  <c r="J11" i="56"/>
  <c r="I11" i="56"/>
  <c r="H11" i="56"/>
  <c r="G11" i="56"/>
  <c r="K10" i="56"/>
  <c r="J10" i="56"/>
  <c r="I10" i="56"/>
  <c r="H10" i="56"/>
  <c r="G10" i="56"/>
  <c r="K9" i="56"/>
  <c r="J9" i="56"/>
  <c r="I9" i="56"/>
  <c r="H9" i="56"/>
  <c r="G9" i="56"/>
  <c r="K8" i="56"/>
  <c r="J8" i="56"/>
  <c r="I8" i="56"/>
  <c r="H8" i="56"/>
  <c r="G8" i="56"/>
  <c r="K7" i="56"/>
  <c r="J7" i="56"/>
  <c r="I7" i="56"/>
  <c r="H7" i="56"/>
  <c r="G7" i="56"/>
  <c r="K6" i="56"/>
  <c r="J6" i="56"/>
  <c r="I6" i="56"/>
  <c r="H6" i="56"/>
  <c r="G6" i="56"/>
  <c r="K5" i="56"/>
  <c r="J5" i="56"/>
  <c r="I5" i="56"/>
  <c r="H5" i="56"/>
  <c r="G5" i="56"/>
  <c r="K4" i="56"/>
  <c r="J4" i="56"/>
  <c r="I4" i="56"/>
  <c r="H4" i="56"/>
  <c r="G4" i="56"/>
  <c r="N24" i="54"/>
  <c r="H4" i="54"/>
  <c r="H21" i="54"/>
  <c r="I21" i="54"/>
  <c r="J21" i="54"/>
  <c r="K21" i="54"/>
  <c r="L21" i="54"/>
  <c r="H22" i="54"/>
  <c r="I22" i="54"/>
  <c r="J22" i="54"/>
  <c r="K22" i="54"/>
  <c r="L22" i="54"/>
  <c r="M20" i="54"/>
  <c r="L20" i="54"/>
  <c r="K20" i="54"/>
  <c r="J20" i="54"/>
  <c r="I20" i="54"/>
  <c r="H20" i="54"/>
  <c r="M19" i="54"/>
  <c r="L19" i="54"/>
  <c r="K19" i="54"/>
  <c r="J19" i="54"/>
  <c r="I19" i="54"/>
  <c r="H19" i="54"/>
  <c r="M18" i="54"/>
  <c r="L18" i="54"/>
  <c r="K18" i="54"/>
  <c r="J18" i="54"/>
  <c r="I18" i="54"/>
  <c r="H18" i="54"/>
  <c r="M17" i="54"/>
  <c r="L17" i="54"/>
  <c r="K17" i="54"/>
  <c r="J17" i="54"/>
  <c r="I17" i="54"/>
  <c r="H17" i="54"/>
  <c r="M16" i="54"/>
  <c r="L16" i="54"/>
  <c r="K16" i="54"/>
  <c r="J16" i="54"/>
  <c r="I16" i="54"/>
  <c r="H16" i="54"/>
  <c r="M15" i="54"/>
  <c r="L15" i="54"/>
  <c r="K15" i="54"/>
  <c r="J15" i="54"/>
  <c r="I15" i="54"/>
  <c r="H15" i="54"/>
  <c r="M14" i="54"/>
  <c r="L14" i="54"/>
  <c r="K14" i="54"/>
  <c r="J14" i="54"/>
  <c r="I14" i="54"/>
  <c r="H14" i="54"/>
  <c r="M13" i="54"/>
  <c r="L13" i="54"/>
  <c r="K13" i="54"/>
  <c r="J13" i="54"/>
  <c r="I13" i="54"/>
  <c r="H13" i="54"/>
  <c r="M12" i="54"/>
  <c r="L12" i="54"/>
  <c r="K12" i="54"/>
  <c r="J12" i="54"/>
  <c r="I12" i="54"/>
  <c r="H12" i="54"/>
  <c r="M11" i="54"/>
  <c r="L11" i="54"/>
  <c r="K11" i="54"/>
  <c r="J11" i="54"/>
  <c r="I11" i="54"/>
  <c r="H11" i="54"/>
  <c r="M10" i="54"/>
  <c r="L10" i="54"/>
  <c r="K10" i="54"/>
  <c r="J10" i="54"/>
  <c r="I10" i="54"/>
  <c r="H10" i="54"/>
  <c r="M9" i="54"/>
  <c r="L9" i="54"/>
  <c r="K9" i="54"/>
  <c r="J9" i="54"/>
  <c r="I9" i="54"/>
  <c r="H9" i="54"/>
  <c r="M8" i="54"/>
  <c r="L8" i="54"/>
  <c r="K8" i="54"/>
  <c r="J8" i="54"/>
  <c r="I8" i="54"/>
  <c r="H8" i="54"/>
  <c r="M7" i="54"/>
  <c r="L7" i="54"/>
  <c r="K7" i="54"/>
  <c r="J7" i="54"/>
  <c r="I7" i="54"/>
  <c r="H7" i="54"/>
  <c r="M6" i="54"/>
  <c r="L6" i="54"/>
  <c r="K6" i="54"/>
  <c r="J6" i="54"/>
  <c r="I6" i="54"/>
  <c r="H6" i="54"/>
  <c r="B23" i="54" s="1"/>
  <c r="M5" i="54"/>
  <c r="L5" i="54"/>
  <c r="K5" i="54"/>
  <c r="J5" i="54"/>
  <c r="I5" i="54"/>
  <c r="C23" i="54" s="1"/>
  <c r="H5" i="54"/>
  <c r="M4" i="54"/>
  <c r="L4" i="54"/>
  <c r="K4" i="54"/>
  <c r="E23" i="54" s="1"/>
  <c r="J4" i="54"/>
  <c r="D23" i="54" s="1"/>
  <c r="I4" i="54"/>
  <c r="U32" i="82" l="1"/>
  <c r="U36" i="82"/>
  <c r="U39" i="82"/>
  <c r="U56" i="82"/>
  <c r="U59" i="82"/>
  <c r="U27" i="82"/>
  <c r="U7" i="82"/>
  <c r="U16" i="82"/>
  <c r="T59" i="82"/>
  <c r="T44" i="82"/>
  <c r="T52" i="82"/>
  <c r="T55" i="82"/>
  <c r="T35" i="82"/>
  <c r="T24" i="82"/>
  <c r="T12" i="82"/>
  <c r="T20" i="82"/>
  <c r="T4" i="82"/>
  <c r="R21" i="82"/>
  <c r="R33" i="82"/>
  <c r="R61" i="82"/>
  <c r="R29" i="82"/>
  <c r="R45" i="82"/>
  <c r="R37" i="82"/>
  <c r="R41" i="82"/>
  <c r="R49" i="82"/>
  <c r="R8" i="82"/>
  <c r="R12" i="82"/>
  <c r="R16" i="82"/>
  <c r="P21" i="82"/>
  <c r="P33" i="82"/>
  <c r="P40" i="82"/>
  <c r="P45" i="82"/>
  <c r="P52" i="82"/>
  <c r="P16" i="82"/>
  <c r="P24" i="82"/>
  <c r="P7" i="82"/>
  <c r="O27" i="82"/>
  <c r="O43" i="82"/>
  <c r="O59" i="82"/>
  <c r="O31" i="82"/>
  <c r="O47" i="82"/>
  <c r="O8" i="82"/>
  <c r="M23" i="82"/>
  <c r="M27" i="82"/>
  <c r="M31" i="82"/>
  <c r="M35" i="82"/>
  <c r="M39" i="82"/>
  <c r="M43" i="82"/>
  <c r="M47" i="82"/>
  <c r="M51" i="82"/>
  <c r="M55" i="82"/>
  <c r="M59" i="82"/>
  <c r="M63" i="82"/>
  <c r="E34" i="8" l="1"/>
  <c r="E35" i="8"/>
  <c r="E36" i="8"/>
  <c r="E37" i="8"/>
  <c r="E38" i="8"/>
  <c r="E29" i="8"/>
  <c r="E30" i="8"/>
  <c r="E31" i="8"/>
  <c r="E32" i="8"/>
  <c r="E33" i="8"/>
  <c r="F38" i="8"/>
  <c r="F37" i="8"/>
  <c r="I65" i="82"/>
  <c r="I64" i="82"/>
  <c r="G65" i="82"/>
  <c r="G64" i="82"/>
  <c r="F22" i="56"/>
  <c r="F21" i="56"/>
  <c r="G22" i="54"/>
  <c r="M22" i="54" s="1"/>
  <c r="G21" i="54"/>
  <c r="M21" i="54" s="1"/>
  <c r="G23" i="54" s="1"/>
  <c r="G63" i="82" l="1"/>
  <c r="I63" i="82"/>
  <c r="F36" i="8"/>
  <c r="F20" i="56"/>
  <c r="E28" i="8" l="1"/>
  <c r="E27" i="8"/>
  <c r="F31" i="8" l="1"/>
  <c r="F32" i="8"/>
  <c r="F33" i="8"/>
  <c r="F35" i="8"/>
  <c r="F27" i="8" l="1"/>
  <c r="F28" i="8"/>
  <c r="F29" i="8"/>
  <c r="F30" i="8"/>
  <c r="E20" i="8"/>
  <c r="F20" i="8"/>
  <c r="E21" i="8"/>
  <c r="F21" i="8"/>
  <c r="E22" i="8"/>
  <c r="F22" i="8"/>
  <c r="E23" i="8"/>
  <c r="F23" i="8"/>
  <c r="E24" i="8"/>
  <c r="F24" i="8"/>
  <c r="E25" i="8"/>
  <c r="F25" i="8"/>
  <c r="E26" i="8"/>
  <c r="F26" i="8"/>
  <c r="F19" i="8"/>
  <c r="E19" i="8"/>
  <c r="F17" i="8"/>
  <c r="E17" i="8"/>
  <c r="E10" i="8"/>
  <c r="E11" i="8"/>
  <c r="E12" i="8"/>
  <c r="E13" i="8"/>
  <c r="E14" i="8"/>
  <c r="E15" i="8"/>
  <c r="E16" i="8"/>
  <c r="E18" i="8"/>
  <c r="E4" i="8"/>
  <c r="E5" i="8"/>
  <c r="E6" i="8"/>
  <c r="E7" i="8"/>
  <c r="E8" i="8"/>
  <c r="E9" i="8"/>
  <c r="E3" i="8"/>
  <c r="F5" i="8"/>
  <c r="F6" i="8"/>
  <c r="F7" i="8"/>
  <c r="F8" i="8"/>
  <c r="F9" i="8"/>
  <c r="F10" i="8"/>
  <c r="F11" i="8"/>
  <c r="F12" i="8"/>
  <c r="F13" i="8"/>
  <c r="F14" i="8"/>
  <c r="F15" i="8"/>
  <c r="F16" i="8"/>
  <c r="F18" i="8"/>
  <c r="F4" i="8"/>
  <c r="F3" i="8"/>
</calcChain>
</file>

<file path=xl/sharedStrings.xml><?xml version="1.0" encoding="utf-8"?>
<sst xmlns="http://schemas.openxmlformats.org/spreadsheetml/2006/main" count="64" uniqueCount="42">
  <si>
    <t>سال</t>
  </si>
  <si>
    <t>جمع  كل</t>
  </si>
  <si>
    <t>حاصل از حق بيمه</t>
  </si>
  <si>
    <t>حاصل از سرمايه گذاري</t>
  </si>
  <si>
    <t>حاصل از خسارات و جرايم</t>
  </si>
  <si>
    <t>حاصل از كمكها وهدايا</t>
  </si>
  <si>
    <t>ساير درآمدها</t>
  </si>
  <si>
    <t>كوتاه  مدت</t>
  </si>
  <si>
    <t>بلند  مدت</t>
  </si>
  <si>
    <t>درمان</t>
  </si>
  <si>
    <t>پرسنلي و اداري</t>
  </si>
  <si>
    <t>تعداد بيمه بيكاري</t>
  </si>
  <si>
    <t>درصد هزينه به درآمد بيمه بيكاري</t>
  </si>
  <si>
    <t>هزينه بيمه بيكاري (ميليون ريال)</t>
  </si>
  <si>
    <t>درآمد حاصل از بيمه بيكاري (ميليون ريال)</t>
  </si>
  <si>
    <t>متوسط پرداختي بابت بيمه بيكاري (ريال)</t>
  </si>
  <si>
    <t>حق بیمه انتقالی ازسایرطرحها</t>
  </si>
  <si>
    <t>کمکهای بلاعوض</t>
  </si>
  <si>
    <t>مازاددرآمد برهزینه</t>
  </si>
  <si>
    <t>حقوق وسایرمزایای بازنشستگی اعضاء</t>
  </si>
  <si>
    <t>هزینه های درمان</t>
  </si>
  <si>
    <t>حق بیمه انتقالی به سایر طرحها</t>
  </si>
  <si>
    <t>هزینه های اداره طرح</t>
  </si>
  <si>
    <t>کل منابع</t>
  </si>
  <si>
    <t>کل مصارف</t>
  </si>
  <si>
    <t>نسبت مصارف به منابع</t>
  </si>
  <si>
    <t>منابع بیمه ای</t>
  </si>
  <si>
    <t>منابع بیمه ای شامل درآمدحق بیمه و خسارات وجرایم نقدی می باشد.</t>
  </si>
  <si>
    <t>رشد</t>
  </si>
  <si>
    <t>تعهدات قانونی</t>
  </si>
  <si>
    <t>تعهدات قانونی شامل هزینه های کوتاه مدت و بلند مدت و درمان می باشد.</t>
  </si>
  <si>
    <t>حق بیمه های بازنشستگی و درمان</t>
  </si>
  <si>
    <t>سایر منابع طرح</t>
  </si>
  <si>
    <t>نسبت  تعهدات قانونی  به منابع بیمه ای</t>
  </si>
  <si>
    <t>میانگین رشد سالانه</t>
  </si>
  <si>
    <t>-</t>
  </si>
  <si>
    <t xml:space="preserve"> جدول 6- وضعيت صندوق بيمه بيكاري سازمان تأمین اجتماعی طی سالهای 1402-1367   </t>
  </si>
  <si>
    <t>جدول 5- مقایسه کل منابع تعهدی ومصارف سازمان تامین اجتماعی طی سالهای 1402-1340(میلیون ریال)</t>
  </si>
  <si>
    <t xml:space="preserve"> جدول 1-  میزان منابع سازمان  به تفكيك نوع درآمد(بالحاظ درآمدهای تعهدی) از سال 1382-1340(میلیون ریال)</t>
  </si>
  <si>
    <t xml:space="preserve"> جدول 2- میزان منابع سازمان  به تفكيك نوع درآمد(بالحاظ درآمدهای تعهدی) از سال 1402 - 1383  (میلیون ریال)</t>
  </si>
  <si>
    <t>جدول 3- مصارف انجام شده سازمان تامین اجتماعی از سال 1382-1340(میلیون ریال)</t>
  </si>
  <si>
    <t xml:space="preserve"> جدول 4- مصارف انجام شده سازمان تامین اجتماعی  به تفكيك از سال 1402-1383(میلیون ریال)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</si>
</sst>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name val="Arial"/>
      <charset val="178"/>
    </font>
    <font>
      <sz val="12"/>
      <name val="B Nazanin"/>
      <charset val="178"/>
    </font>
    <font>
      <b/>
      <sz val="14"/>
      <name val="B Nazanin"/>
      <charset val="178"/>
    </font>
    <font>
      <sz val="8"/>
      <name val="Arial"/>
      <family val="2"/>
    </font>
    <font>
      <sz val="10"/>
      <name val="Arial"/>
      <family val="2"/>
    </font>
    <font>
      <sz val="12"/>
      <color theme="0"/>
      <name val="B Nazanin"/>
      <charset val="178"/>
    </font>
    <font>
      <b/>
      <sz val="12"/>
      <color theme="0"/>
      <name val="B Nazanin"/>
      <charset val="178"/>
    </font>
    <font>
      <b/>
      <sz val="11"/>
      <color theme="0"/>
      <name val="B Nazanin"/>
      <charset val="178"/>
    </font>
    <font>
      <b/>
      <sz val="10"/>
      <color theme="0"/>
      <name val="B Nazanin"/>
      <charset val="178"/>
    </font>
    <font>
      <sz val="11"/>
      <color theme="0"/>
      <name val="B Nazanin"/>
      <charset val="178"/>
    </font>
    <font>
      <sz val="10"/>
      <name val="B Traffic"/>
      <charset val="178"/>
    </font>
    <font>
      <sz val="10"/>
      <name val="Arial"/>
      <family val="2"/>
    </font>
    <font>
      <b/>
      <sz val="12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22"/>
      </patternFill>
    </fill>
  </fills>
  <borders count="2">
    <border>
      <left/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">
    <xf numFmtId="0" fontId="0" fillId="0" borderId="0"/>
    <xf numFmtId="0" fontId="4" fillId="0" borderId="0"/>
    <xf numFmtId="0" fontId="10" fillId="0" borderId="0"/>
    <xf numFmtId="9" fontId="11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/>
    </xf>
    <xf numFmtId="0" fontId="6" fillId="6" borderId="1" xfId="2" applyFont="1" applyFill="1" applyBorder="1" applyAlignment="1">
      <alignment horizontal="center" vertical="center" wrapText="1" readingOrder="2"/>
    </xf>
    <xf numFmtId="3" fontId="1" fillId="0" borderId="1" xfId="0" applyNumberFormat="1" applyFont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2" fontId="0" fillId="0" borderId="0" xfId="0" applyNumberFormat="1"/>
    <xf numFmtId="164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2" fontId="1" fillId="0" borderId="0" xfId="0" applyNumberFormat="1" applyFont="1"/>
    <xf numFmtId="164" fontId="12" fillId="0" borderId="1" xfId="3" applyNumberFormat="1" applyFont="1" applyBorder="1" applyAlignment="1">
      <alignment horizontal="center"/>
    </xf>
    <xf numFmtId="2" fontId="12" fillId="0" borderId="1" xfId="3" applyNumberFormat="1" applyFont="1" applyBorder="1" applyAlignment="1">
      <alignment horizontal="center"/>
    </xf>
    <xf numFmtId="9" fontId="1" fillId="0" borderId="0" xfId="3" applyFont="1"/>
    <xf numFmtId="164" fontId="12" fillId="0" borderId="1" xfId="3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_mnabe-masaraf-85" xfId="2" xr:uid="{8324137E-1854-47E6-9F10-8B2667362005}"/>
    <cellStyle name="Percent" xfId="3" builtinId="5"/>
  </cellStyles>
  <dxfs count="0"/>
  <tableStyles count="0" defaultTableStyle="TableStyleMedium9" defaultPivotStyle="PivotStyleLight16"/>
  <colors>
    <mruColors>
      <color rgb="FFA62694"/>
      <color rgb="FFB01C94"/>
      <color rgb="FF20039B"/>
      <color rgb="FFCC9B00"/>
      <color rgb="FF562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46"/>
  <sheetViews>
    <sheetView rightToLeft="1" view="pageBreakPreview" zoomScaleNormal="100" zoomScaleSheetLayoutView="100" workbookViewId="0">
      <selection activeCell="D2" sqref="D2"/>
    </sheetView>
  </sheetViews>
  <sheetFormatPr defaultRowHeight="18.75" x14ac:dyDescent="0.45"/>
  <cols>
    <col min="1" max="1" width="15.28515625" style="1" customWidth="1"/>
    <col min="2" max="2" width="18.5703125" style="1" customWidth="1"/>
    <col min="3" max="3" width="19.7109375" style="1" bestFit="1" customWidth="1"/>
    <col min="4" max="4" width="21.42578125" style="1" bestFit="1" customWidth="1"/>
    <col min="5" max="5" width="18.5703125" style="1" bestFit="1" customWidth="1"/>
    <col min="6" max="6" width="11.85546875" style="1" bestFit="1" customWidth="1"/>
    <col min="7" max="7" width="10.140625" style="1" bestFit="1" customWidth="1"/>
    <col min="8" max="16384" width="9.140625" style="1"/>
  </cols>
  <sheetData>
    <row r="1" spans="1:7" ht="27" customHeight="1" thickBot="1" x14ac:dyDescent="0.65">
      <c r="A1" s="28" t="s">
        <v>38</v>
      </c>
      <c r="B1" s="28"/>
      <c r="C1" s="28"/>
      <c r="D1" s="28"/>
      <c r="E1" s="28"/>
      <c r="F1" s="28"/>
      <c r="G1" s="28"/>
    </row>
    <row r="2" spans="1:7" ht="40.5" customHeight="1" thickBot="1" x14ac:dyDescent="0.5">
      <c r="A2" s="9" t="s">
        <v>0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1</v>
      </c>
    </row>
    <row r="3" spans="1:7" ht="19.5" thickBot="1" x14ac:dyDescent="0.5">
      <c r="A3" s="4">
        <v>1340</v>
      </c>
      <c r="B3" s="7">
        <v>1741</v>
      </c>
      <c r="C3" s="2">
        <v>0</v>
      </c>
      <c r="D3" s="7">
        <v>0</v>
      </c>
      <c r="E3" s="2">
        <v>0</v>
      </c>
      <c r="F3" s="7">
        <v>35</v>
      </c>
      <c r="G3" s="3">
        <v>1776</v>
      </c>
    </row>
    <row r="4" spans="1:7" ht="19.5" thickBot="1" x14ac:dyDescent="0.5">
      <c r="A4" s="4">
        <v>1341</v>
      </c>
      <c r="B4" s="7">
        <v>1838</v>
      </c>
      <c r="C4" s="2">
        <v>0</v>
      </c>
      <c r="D4" s="7">
        <v>0</v>
      </c>
      <c r="E4" s="2">
        <v>0</v>
      </c>
      <c r="F4" s="7">
        <v>45</v>
      </c>
      <c r="G4" s="2">
        <v>1883</v>
      </c>
    </row>
    <row r="5" spans="1:7" ht="19.5" thickBot="1" x14ac:dyDescent="0.5">
      <c r="A5" s="4">
        <v>1342</v>
      </c>
      <c r="B5" s="7">
        <v>1883</v>
      </c>
      <c r="C5" s="2">
        <v>0</v>
      </c>
      <c r="D5" s="7">
        <v>0</v>
      </c>
      <c r="E5" s="2">
        <v>0</v>
      </c>
      <c r="F5" s="7">
        <v>56</v>
      </c>
      <c r="G5" s="2">
        <v>1939</v>
      </c>
    </row>
    <row r="6" spans="1:7" ht="19.5" thickBot="1" x14ac:dyDescent="0.5">
      <c r="A6" s="4">
        <v>1343</v>
      </c>
      <c r="B6" s="7">
        <v>1939</v>
      </c>
      <c r="C6" s="2">
        <v>0</v>
      </c>
      <c r="D6" s="7">
        <v>0</v>
      </c>
      <c r="E6" s="2">
        <v>0</v>
      </c>
      <c r="F6" s="7">
        <v>73</v>
      </c>
      <c r="G6" s="2">
        <v>2012</v>
      </c>
    </row>
    <row r="7" spans="1:7" ht="19.5" thickBot="1" x14ac:dyDescent="0.5">
      <c r="A7" s="4">
        <v>1344</v>
      </c>
      <c r="B7" s="7">
        <v>2435</v>
      </c>
      <c r="C7" s="2">
        <v>0</v>
      </c>
      <c r="D7" s="7">
        <v>0</v>
      </c>
      <c r="E7" s="2">
        <v>0</v>
      </c>
      <c r="F7" s="7">
        <v>116</v>
      </c>
      <c r="G7" s="2">
        <v>2551</v>
      </c>
    </row>
    <row r="8" spans="1:7" ht="19.5" thickBot="1" x14ac:dyDescent="0.5">
      <c r="A8" s="4">
        <v>1345</v>
      </c>
      <c r="B8" s="7">
        <v>2932</v>
      </c>
      <c r="C8" s="2">
        <v>0</v>
      </c>
      <c r="D8" s="7">
        <v>0</v>
      </c>
      <c r="E8" s="2">
        <v>0</v>
      </c>
      <c r="F8" s="7">
        <v>90</v>
      </c>
      <c r="G8" s="2">
        <v>3022</v>
      </c>
    </row>
    <row r="9" spans="1:7" ht="19.5" thickBot="1" x14ac:dyDescent="0.5">
      <c r="A9" s="4">
        <v>1346</v>
      </c>
      <c r="B9" s="7">
        <v>3494</v>
      </c>
      <c r="C9" s="2">
        <v>0</v>
      </c>
      <c r="D9" s="7">
        <v>0</v>
      </c>
      <c r="E9" s="2">
        <v>0</v>
      </c>
      <c r="F9" s="7">
        <v>234</v>
      </c>
      <c r="G9" s="2">
        <v>3728</v>
      </c>
    </row>
    <row r="10" spans="1:7" ht="19.5" thickBot="1" x14ac:dyDescent="0.5">
      <c r="A10" s="4">
        <v>1347</v>
      </c>
      <c r="B10" s="7">
        <v>4489</v>
      </c>
      <c r="C10" s="2">
        <v>0</v>
      </c>
      <c r="D10" s="7">
        <v>0</v>
      </c>
      <c r="E10" s="2">
        <v>0</v>
      </c>
      <c r="F10" s="7">
        <v>170</v>
      </c>
      <c r="G10" s="2">
        <v>4659</v>
      </c>
    </row>
    <row r="11" spans="1:7" ht="19.5" thickBot="1" x14ac:dyDescent="0.5">
      <c r="A11" s="4">
        <v>1348</v>
      </c>
      <c r="B11" s="7">
        <v>5511</v>
      </c>
      <c r="C11" s="2">
        <v>0</v>
      </c>
      <c r="D11" s="7">
        <v>0</v>
      </c>
      <c r="E11" s="2">
        <v>0</v>
      </c>
      <c r="F11" s="7">
        <v>396</v>
      </c>
      <c r="G11" s="2">
        <v>5907</v>
      </c>
    </row>
    <row r="12" spans="1:7" ht="19.5" thickBot="1" x14ac:dyDescent="0.5">
      <c r="A12" s="4">
        <v>1349</v>
      </c>
      <c r="B12" s="7">
        <v>6393</v>
      </c>
      <c r="C12" s="2">
        <v>0</v>
      </c>
      <c r="D12" s="7">
        <v>0</v>
      </c>
      <c r="E12" s="2">
        <v>0</v>
      </c>
      <c r="F12" s="7">
        <v>633</v>
      </c>
      <c r="G12" s="2">
        <v>7026</v>
      </c>
    </row>
    <row r="13" spans="1:7" ht="19.5" thickBot="1" x14ac:dyDescent="0.5">
      <c r="A13" s="4">
        <v>1350</v>
      </c>
      <c r="B13" s="7">
        <v>7548</v>
      </c>
      <c r="C13" s="2">
        <v>0</v>
      </c>
      <c r="D13" s="7">
        <v>0</v>
      </c>
      <c r="E13" s="2">
        <v>0</v>
      </c>
      <c r="F13" s="7">
        <v>724</v>
      </c>
      <c r="G13" s="2">
        <v>8272</v>
      </c>
    </row>
    <row r="14" spans="1:7" ht="19.5" thickBot="1" x14ac:dyDescent="0.5">
      <c r="A14" s="4">
        <v>1351</v>
      </c>
      <c r="B14" s="7">
        <v>9470</v>
      </c>
      <c r="C14" s="2">
        <v>0</v>
      </c>
      <c r="D14" s="7">
        <v>0</v>
      </c>
      <c r="E14" s="2">
        <v>0</v>
      </c>
      <c r="F14" s="7">
        <v>1078</v>
      </c>
      <c r="G14" s="2">
        <v>10548</v>
      </c>
    </row>
    <row r="15" spans="1:7" ht="19.5" thickBot="1" x14ac:dyDescent="0.5">
      <c r="A15" s="4">
        <v>1352</v>
      </c>
      <c r="B15" s="7">
        <v>11928</v>
      </c>
      <c r="C15" s="2">
        <v>0</v>
      </c>
      <c r="D15" s="7">
        <v>0</v>
      </c>
      <c r="E15" s="2">
        <v>0</v>
      </c>
      <c r="F15" s="7">
        <v>1326</v>
      </c>
      <c r="G15" s="2">
        <v>13254</v>
      </c>
    </row>
    <row r="16" spans="1:7" ht="19.5" thickBot="1" x14ac:dyDescent="0.5">
      <c r="A16" s="4">
        <v>1353</v>
      </c>
      <c r="B16" s="7">
        <v>16474</v>
      </c>
      <c r="C16" s="2">
        <v>0</v>
      </c>
      <c r="D16" s="7">
        <v>0</v>
      </c>
      <c r="E16" s="2">
        <v>0</v>
      </c>
      <c r="F16" s="7">
        <v>1762</v>
      </c>
      <c r="G16" s="2">
        <v>18236</v>
      </c>
    </row>
    <row r="17" spans="1:7" ht="19.5" thickBot="1" x14ac:dyDescent="0.5">
      <c r="A17" s="4">
        <v>1354</v>
      </c>
      <c r="B17" s="7">
        <v>19952</v>
      </c>
      <c r="C17" s="2">
        <v>0</v>
      </c>
      <c r="D17" s="7">
        <v>0</v>
      </c>
      <c r="E17" s="2">
        <v>0</v>
      </c>
      <c r="F17" s="7">
        <v>1934</v>
      </c>
      <c r="G17" s="2">
        <v>21886</v>
      </c>
    </row>
    <row r="18" spans="1:7" ht="19.5" thickBot="1" x14ac:dyDescent="0.5">
      <c r="A18" s="4">
        <v>1355</v>
      </c>
      <c r="B18" s="7">
        <v>44552</v>
      </c>
      <c r="C18" s="2">
        <v>0</v>
      </c>
      <c r="D18" s="7">
        <v>0</v>
      </c>
      <c r="E18" s="2">
        <v>0</v>
      </c>
      <c r="F18" s="7">
        <v>0</v>
      </c>
      <c r="G18" s="2">
        <v>44552</v>
      </c>
    </row>
    <row r="19" spans="1:7" ht="19.5" thickBot="1" x14ac:dyDescent="0.5">
      <c r="A19" s="4">
        <v>1356</v>
      </c>
      <c r="B19" s="7">
        <v>79476</v>
      </c>
      <c r="C19" s="2">
        <v>0</v>
      </c>
      <c r="D19" s="7">
        <v>0</v>
      </c>
      <c r="E19" s="2">
        <v>0</v>
      </c>
      <c r="F19" s="7">
        <v>0</v>
      </c>
      <c r="G19" s="2">
        <v>79476</v>
      </c>
    </row>
    <row r="20" spans="1:7" ht="19.5" thickBot="1" x14ac:dyDescent="0.5">
      <c r="A20" s="4">
        <v>1357</v>
      </c>
      <c r="B20" s="7">
        <v>73309</v>
      </c>
      <c r="C20" s="2">
        <v>0</v>
      </c>
      <c r="D20" s="7">
        <v>0</v>
      </c>
      <c r="E20" s="2">
        <v>0</v>
      </c>
      <c r="F20" s="7">
        <v>0</v>
      </c>
      <c r="G20" s="2">
        <v>73309</v>
      </c>
    </row>
    <row r="21" spans="1:7" ht="19.5" thickBot="1" x14ac:dyDescent="0.5">
      <c r="A21" s="4">
        <v>1358</v>
      </c>
      <c r="B21" s="7">
        <v>48392</v>
      </c>
      <c r="C21" s="2">
        <v>2262</v>
      </c>
      <c r="D21" s="7">
        <v>34</v>
      </c>
      <c r="E21" s="2">
        <v>0</v>
      </c>
      <c r="F21" s="7">
        <v>4038</v>
      </c>
      <c r="G21" s="2">
        <v>54726</v>
      </c>
    </row>
    <row r="22" spans="1:7" ht="19.5" thickBot="1" x14ac:dyDescent="0.5">
      <c r="A22" s="4">
        <v>1359</v>
      </c>
      <c r="B22" s="7">
        <v>123174</v>
      </c>
      <c r="C22" s="2">
        <v>9906</v>
      </c>
      <c r="D22" s="7">
        <v>219</v>
      </c>
      <c r="E22" s="2">
        <v>0</v>
      </c>
      <c r="F22" s="7">
        <v>9874</v>
      </c>
      <c r="G22" s="2">
        <v>143173</v>
      </c>
    </row>
    <row r="23" spans="1:7" ht="19.5" thickBot="1" x14ac:dyDescent="0.5">
      <c r="A23" s="4">
        <v>1360</v>
      </c>
      <c r="B23" s="7">
        <v>180017</v>
      </c>
      <c r="C23" s="2">
        <v>11417</v>
      </c>
      <c r="D23" s="7">
        <v>831</v>
      </c>
      <c r="E23" s="2">
        <v>0</v>
      </c>
      <c r="F23" s="7">
        <v>2</v>
      </c>
      <c r="G23" s="2">
        <v>192267</v>
      </c>
    </row>
    <row r="24" spans="1:7" ht="19.5" thickBot="1" x14ac:dyDescent="0.5">
      <c r="A24" s="4">
        <v>1361</v>
      </c>
      <c r="B24" s="7">
        <v>181616</v>
      </c>
      <c r="C24" s="2">
        <v>17412</v>
      </c>
      <c r="D24" s="7">
        <v>309</v>
      </c>
      <c r="E24" s="2">
        <v>0</v>
      </c>
      <c r="F24" s="7">
        <v>22</v>
      </c>
      <c r="G24" s="2">
        <v>199359</v>
      </c>
    </row>
    <row r="25" spans="1:7" ht="19.5" thickBot="1" x14ac:dyDescent="0.5">
      <c r="A25" s="4">
        <v>1362</v>
      </c>
      <c r="B25" s="7">
        <v>204814</v>
      </c>
      <c r="C25" s="2">
        <v>18402</v>
      </c>
      <c r="D25" s="7">
        <v>14</v>
      </c>
      <c r="E25" s="2">
        <v>0</v>
      </c>
      <c r="F25" s="7">
        <v>8</v>
      </c>
      <c r="G25" s="2">
        <v>223238</v>
      </c>
    </row>
    <row r="26" spans="1:7" ht="19.5" thickBot="1" x14ac:dyDescent="0.5">
      <c r="A26" s="4">
        <v>1363</v>
      </c>
      <c r="B26" s="7">
        <v>230597</v>
      </c>
      <c r="C26" s="2">
        <v>35438</v>
      </c>
      <c r="D26" s="7">
        <v>34</v>
      </c>
      <c r="E26" s="2">
        <v>0</v>
      </c>
      <c r="F26" s="7">
        <v>8</v>
      </c>
      <c r="G26" s="2">
        <v>266077</v>
      </c>
    </row>
    <row r="27" spans="1:7" ht="19.5" thickBot="1" x14ac:dyDescent="0.5">
      <c r="A27" s="4">
        <v>1364</v>
      </c>
      <c r="B27" s="7">
        <v>259381</v>
      </c>
      <c r="C27" s="2">
        <v>15629</v>
      </c>
      <c r="D27" s="7">
        <v>52</v>
      </c>
      <c r="E27" s="2">
        <v>0</v>
      </c>
      <c r="F27" s="7">
        <v>14</v>
      </c>
      <c r="G27" s="2">
        <v>275076</v>
      </c>
    </row>
    <row r="28" spans="1:7" ht="19.5" thickBot="1" x14ac:dyDescent="0.5">
      <c r="A28" s="4">
        <v>1365</v>
      </c>
      <c r="B28" s="7">
        <v>288184</v>
      </c>
      <c r="C28" s="2">
        <v>29418</v>
      </c>
      <c r="D28" s="7">
        <v>161</v>
      </c>
      <c r="E28" s="2">
        <v>0</v>
      </c>
      <c r="F28" s="7">
        <v>230</v>
      </c>
      <c r="G28" s="2">
        <v>317993</v>
      </c>
    </row>
    <row r="29" spans="1:7" ht="19.5" thickBot="1" x14ac:dyDescent="0.5">
      <c r="A29" s="4">
        <v>1366</v>
      </c>
      <c r="B29" s="7">
        <v>305511</v>
      </c>
      <c r="C29" s="2">
        <v>13495</v>
      </c>
      <c r="D29" s="7">
        <v>147</v>
      </c>
      <c r="E29" s="2">
        <v>0</v>
      </c>
      <c r="F29" s="7">
        <v>296</v>
      </c>
      <c r="G29" s="2">
        <v>319449</v>
      </c>
    </row>
    <row r="30" spans="1:7" ht="19.5" thickBot="1" x14ac:dyDescent="0.5">
      <c r="A30" s="4">
        <v>1367</v>
      </c>
      <c r="B30" s="7">
        <v>345140</v>
      </c>
      <c r="C30" s="2">
        <v>18690</v>
      </c>
      <c r="D30" s="7">
        <v>425</v>
      </c>
      <c r="E30" s="2">
        <v>0</v>
      </c>
      <c r="F30" s="7">
        <v>62</v>
      </c>
      <c r="G30" s="2">
        <v>364317</v>
      </c>
    </row>
    <row r="31" spans="1:7" ht="19.5" thickBot="1" x14ac:dyDescent="0.5">
      <c r="A31" s="4">
        <v>1368</v>
      </c>
      <c r="B31" s="11">
        <v>402375</v>
      </c>
      <c r="C31" s="2">
        <v>23457</v>
      </c>
      <c r="D31" s="11">
        <v>352</v>
      </c>
      <c r="E31" s="2">
        <v>25</v>
      </c>
      <c r="F31" s="11">
        <v>1483</v>
      </c>
      <c r="G31" s="2">
        <v>427692</v>
      </c>
    </row>
    <row r="32" spans="1:7" ht="19.5" thickBot="1" x14ac:dyDescent="0.5">
      <c r="A32" s="4">
        <v>1369</v>
      </c>
      <c r="B32" s="7">
        <v>498078</v>
      </c>
      <c r="C32" s="2">
        <v>36382</v>
      </c>
      <c r="D32" s="7">
        <v>701</v>
      </c>
      <c r="E32" s="2">
        <v>30</v>
      </c>
      <c r="F32" s="7">
        <v>10287</v>
      </c>
      <c r="G32" s="2">
        <v>545478</v>
      </c>
    </row>
    <row r="33" spans="1:7" ht="19.5" thickBot="1" x14ac:dyDescent="0.5">
      <c r="A33" s="4">
        <v>1370</v>
      </c>
      <c r="B33" s="7">
        <v>713690</v>
      </c>
      <c r="C33" s="2">
        <v>61843</v>
      </c>
      <c r="D33" s="7">
        <v>1494</v>
      </c>
      <c r="E33" s="2">
        <v>409</v>
      </c>
      <c r="F33" s="7">
        <v>9729</v>
      </c>
      <c r="G33" s="2">
        <v>787165</v>
      </c>
    </row>
    <row r="34" spans="1:7" ht="19.5" thickBot="1" x14ac:dyDescent="0.5">
      <c r="A34" s="4">
        <v>1371</v>
      </c>
      <c r="B34" s="7">
        <v>995924</v>
      </c>
      <c r="C34" s="2">
        <v>84380</v>
      </c>
      <c r="D34" s="7">
        <v>2095</v>
      </c>
      <c r="E34" s="2">
        <v>8120</v>
      </c>
      <c r="F34" s="7">
        <v>9118</v>
      </c>
      <c r="G34" s="2">
        <v>1099637</v>
      </c>
    </row>
    <row r="35" spans="1:7" ht="19.5" thickBot="1" x14ac:dyDescent="0.5">
      <c r="A35" s="4">
        <v>1372</v>
      </c>
      <c r="B35" s="7">
        <v>1499061</v>
      </c>
      <c r="C35" s="2">
        <v>100764</v>
      </c>
      <c r="D35" s="7">
        <v>2551</v>
      </c>
      <c r="E35" s="2">
        <v>1238</v>
      </c>
      <c r="F35" s="7">
        <v>18698</v>
      </c>
      <c r="G35" s="2">
        <v>1622312</v>
      </c>
    </row>
    <row r="36" spans="1:7" ht="19.5" thickBot="1" x14ac:dyDescent="0.5">
      <c r="A36" s="4">
        <v>1373</v>
      </c>
      <c r="B36" s="7">
        <v>2328350</v>
      </c>
      <c r="C36" s="2">
        <v>173303</v>
      </c>
      <c r="D36" s="7">
        <v>41644</v>
      </c>
      <c r="E36" s="2">
        <v>25</v>
      </c>
      <c r="F36" s="7">
        <v>26714</v>
      </c>
      <c r="G36" s="2">
        <v>2570036</v>
      </c>
    </row>
    <row r="37" spans="1:7" ht="19.5" thickBot="1" x14ac:dyDescent="0.5">
      <c r="A37" s="4">
        <v>1374</v>
      </c>
      <c r="B37" s="7">
        <v>2997051</v>
      </c>
      <c r="C37" s="2">
        <v>190315</v>
      </c>
      <c r="D37" s="7">
        <v>19407</v>
      </c>
      <c r="E37" s="2">
        <v>4684</v>
      </c>
      <c r="F37" s="7">
        <v>57802</v>
      </c>
      <c r="G37" s="2">
        <v>3269259</v>
      </c>
    </row>
    <row r="38" spans="1:7" ht="19.5" thickBot="1" x14ac:dyDescent="0.5">
      <c r="A38" s="4">
        <v>1375</v>
      </c>
      <c r="B38" s="7">
        <v>4049713</v>
      </c>
      <c r="C38" s="2">
        <v>493167</v>
      </c>
      <c r="D38" s="7">
        <v>62504</v>
      </c>
      <c r="E38" s="2">
        <v>4242</v>
      </c>
      <c r="F38" s="7">
        <v>101485</v>
      </c>
      <c r="G38" s="2">
        <v>4711111</v>
      </c>
    </row>
    <row r="39" spans="1:7" ht="19.5" thickBot="1" x14ac:dyDescent="0.5">
      <c r="A39" s="4">
        <v>1376</v>
      </c>
      <c r="B39" s="7">
        <v>5226906</v>
      </c>
      <c r="C39" s="2">
        <v>529458</v>
      </c>
      <c r="D39" s="7">
        <v>66790</v>
      </c>
      <c r="E39" s="2">
        <v>777</v>
      </c>
      <c r="F39" s="7">
        <v>63303</v>
      </c>
      <c r="G39" s="2">
        <v>5887234</v>
      </c>
    </row>
    <row r="40" spans="1:7" ht="19.5" thickBot="1" x14ac:dyDescent="0.5">
      <c r="A40" s="4">
        <v>1377</v>
      </c>
      <c r="B40" s="7">
        <v>6591515</v>
      </c>
      <c r="C40" s="2">
        <v>457168</v>
      </c>
      <c r="D40" s="7">
        <v>75796</v>
      </c>
      <c r="E40" s="2">
        <v>1949</v>
      </c>
      <c r="F40" s="7">
        <v>85991</v>
      </c>
      <c r="G40" s="2">
        <v>7212419</v>
      </c>
    </row>
    <row r="41" spans="1:7" ht="19.5" thickBot="1" x14ac:dyDescent="0.5">
      <c r="A41" s="4">
        <v>1378</v>
      </c>
      <c r="B41" s="7">
        <v>8326065</v>
      </c>
      <c r="C41" s="2">
        <v>804704</v>
      </c>
      <c r="D41" s="7">
        <v>130121</v>
      </c>
      <c r="E41" s="2">
        <v>1597</v>
      </c>
      <c r="F41" s="7">
        <v>108353</v>
      </c>
      <c r="G41" s="2">
        <v>9370840</v>
      </c>
    </row>
    <row r="42" spans="1:7" ht="19.5" thickBot="1" x14ac:dyDescent="0.5">
      <c r="A42" s="4">
        <v>1379</v>
      </c>
      <c r="B42" s="7">
        <v>12049151</v>
      </c>
      <c r="C42" s="2">
        <v>1873939</v>
      </c>
      <c r="D42" s="7">
        <v>148148</v>
      </c>
      <c r="E42" s="2">
        <v>1700</v>
      </c>
      <c r="F42" s="7">
        <v>155648</v>
      </c>
      <c r="G42" s="2">
        <v>14228586</v>
      </c>
    </row>
    <row r="43" spans="1:7" ht="19.5" thickBot="1" x14ac:dyDescent="0.5">
      <c r="A43" s="4">
        <v>1380</v>
      </c>
      <c r="B43" s="7">
        <v>17331973</v>
      </c>
      <c r="C43" s="2">
        <v>1533095</v>
      </c>
      <c r="D43" s="7">
        <v>330506</v>
      </c>
      <c r="E43" s="2">
        <v>7229</v>
      </c>
      <c r="F43" s="7">
        <v>257799</v>
      </c>
      <c r="G43" s="2">
        <v>19460602</v>
      </c>
    </row>
    <row r="44" spans="1:7" ht="19.5" thickBot="1" x14ac:dyDescent="0.5">
      <c r="A44" s="4">
        <v>1381</v>
      </c>
      <c r="B44" s="7">
        <v>22332685</v>
      </c>
      <c r="C44" s="2">
        <v>2387640</v>
      </c>
      <c r="D44" s="7">
        <v>414755</v>
      </c>
      <c r="E44" s="2">
        <v>1239</v>
      </c>
      <c r="F44" s="7">
        <v>365987</v>
      </c>
      <c r="G44" s="2">
        <v>25502306</v>
      </c>
    </row>
    <row r="45" spans="1:7" ht="19.5" thickBot="1" x14ac:dyDescent="0.5">
      <c r="A45" s="4">
        <v>1382</v>
      </c>
      <c r="B45" s="7">
        <v>28594176</v>
      </c>
      <c r="C45" s="2">
        <v>4207592</v>
      </c>
      <c r="D45" s="7">
        <v>543449</v>
      </c>
      <c r="E45" s="2">
        <v>30670</v>
      </c>
      <c r="F45" s="7">
        <v>485780</v>
      </c>
      <c r="G45" s="2">
        <v>33861667</v>
      </c>
    </row>
    <row r="46" spans="1:7" ht="21.75" thickBot="1" x14ac:dyDescent="0.6">
      <c r="A46" s="4" t="s">
        <v>34</v>
      </c>
      <c r="B46" s="24">
        <v>0.26</v>
      </c>
      <c r="C46" s="24">
        <v>0.36799999999999999</v>
      </c>
      <c r="D46" s="24">
        <v>0.497</v>
      </c>
      <c r="E46" s="24">
        <v>0.66200000000000003</v>
      </c>
      <c r="F46" s="24">
        <v>0.221</v>
      </c>
      <c r="G46" s="24">
        <v>0.26400000000000001</v>
      </c>
    </row>
  </sheetData>
  <mergeCells count="1">
    <mergeCell ref="A1:G1"/>
  </mergeCells>
  <phoneticPr fontId="3" type="noConversion"/>
  <printOptions horizontalCentered="1"/>
  <pageMargins left="0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N24"/>
  <sheetViews>
    <sheetView rightToLeft="1" view="pageBreakPreview" zoomScaleNormal="100" zoomScaleSheetLayoutView="100" workbookViewId="0">
      <pane ySplit="2" topLeftCell="A3" activePane="bottomLeft" state="frozen"/>
      <selection pane="bottomLeft" activeCell="F2" sqref="F2"/>
    </sheetView>
  </sheetViews>
  <sheetFormatPr defaultRowHeight="18.75" x14ac:dyDescent="0.45"/>
  <cols>
    <col min="1" max="1" width="16.28515625" style="1" customWidth="1"/>
    <col min="2" max="2" width="18" style="1" customWidth="1"/>
    <col min="3" max="3" width="14.7109375" style="1" customWidth="1"/>
    <col min="4" max="4" width="16.140625" style="1" customWidth="1"/>
    <col min="5" max="5" width="16.7109375" style="1" customWidth="1"/>
    <col min="6" max="6" width="17.5703125" style="1" customWidth="1"/>
    <col min="7" max="7" width="16.28515625" style="1" customWidth="1"/>
    <col min="8" max="13" width="9.140625" style="1"/>
    <col min="14" max="14" width="9.140625" style="23"/>
    <col min="15" max="16384" width="9.140625" style="1"/>
  </cols>
  <sheetData>
    <row r="1" spans="1:14" ht="27" customHeight="1" thickBot="1" x14ac:dyDescent="0.65">
      <c r="A1" s="28" t="s">
        <v>39</v>
      </c>
      <c r="B1" s="28"/>
      <c r="C1" s="28"/>
      <c r="D1" s="28"/>
      <c r="E1" s="28"/>
      <c r="F1" s="28"/>
      <c r="G1" s="28"/>
    </row>
    <row r="2" spans="1:14" ht="65.25" customHeight="1" thickBot="1" x14ac:dyDescent="0.5">
      <c r="A2" s="8" t="s">
        <v>0</v>
      </c>
      <c r="B2" s="16" t="s">
        <v>31</v>
      </c>
      <c r="C2" s="9" t="s">
        <v>16</v>
      </c>
      <c r="D2" s="9" t="s">
        <v>17</v>
      </c>
      <c r="E2" s="16" t="s">
        <v>32</v>
      </c>
      <c r="F2" s="9" t="s">
        <v>18</v>
      </c>
      <c r="G2" s="9" t="s">
        <v>1</v>
      </c>
    </row>
    <row r="3" spans="1:14" ht="19.5" thickBot="1" x14ac:dyDescent="0.5">
      <c r="A3" s="4">
        <v>1383</v>
      </c>
      <c r="B3" s="17">
        <v>38681006</v>
      </c>
      <c r="C3" s="18">
        <v>45515</v>
      </c>
      <c r="D3" s="17">
        <v>60550</v>
      </c>
      <c r="E3" s="18">
        <v>1029839</v>
      </c>
      <c r="F3" s="17">
        <v>7715992</v>
      </c>
      <c r="G3" s="18">
        <v>47532902</v>
      </c>
    </row>
    <row r="4" spans="1:14" ht="19.5" thickBot="1" x14ac:dyDescent="0.5">
      <c r="A4" s="4">
        <v>1384</v>
      </c>
      <c r="B4" s="17">
        <v>45935446</v>
      </c>
      <c r="C4" s="18">
        <v>202656</v>
      </c>
      <c r="D4" s="17">
        <v>71258</v>
      </c>
      <c r="E4" s="18">
        <v>1295192</v>
      </c>
      <c r="F4" s="17">
        <v>1135961</v>
      </c>
      <c r="G4" s="18">
        <v>48640513</v>
      </c>
      <c r="H4" s="23">
        <f>B4/B3</f>
        <v>1.1875452773901485</v>
      </c>
      <c r="I4" s="23">
        <f t="shared" ref="I4:M19" si="0">C4/C3</f>
        <v>4.4525101614852245</v>
      </c>
      <c r="J4" s="23">
        <f t="shared" si="0"/>
        <v>1.1768455821635013</v>
      </c>
      <c r="K4" s="23">
        <f t="shared" si="0"/>
        <v>1.257664547565202</v>
      </c>
      <c r="L4" s="23">
        <f t="shared" si="0"/>
        <v>0.14722164045789576</v>
      </c>
      <c r="M4" s="23">
        <f t="shared" si="0"/>
        <v>1.0233019856435444</v>
      </c>
      <c r="N4" s="26">
        <v>0.18754527739014848</v>
      </c>
    </row>
    <row r="5" spans="1:14" ht="19.5" thickBot="1" x14ac:dyDescent="0.5">
      <c r="A5" s="4">
        <v>1385</v>
      </c>
      <c r="B5" s="17">
        <v>60641380</v>
      </c>
      <c r="C5" s="18">
        <v>150571</v>
      </c>
      <c r="D5" s="17">
        <v>56738</v>
      </c>
      <c r="E5" s="18">
        <v>1561495</v>
      </c>
      <c r="F5" s="17">
        <v>5449366</v>
      </c>
      <c r="G5" s="18">
        <v>67859550</v>
      </c>
      <c r="H5" s="23">
        <f t="shared" ref="H5:M20" si="1">B5/B4</f>
        <v>1.320143490062119</v>
      </c>
      <c r="I5" s="23">
        <f t="shared" si="0"/>
        <v>0.74298811779567342</v>
      </c>
      <c r="J5" s="23">
        <f t="shared" si="0"/>
        <v>0.79623340537202836</v>
      </c>
      <c r="K5" s="23">
        <f t="shared" si="0"/>
        <v>1.2056088981401984</v>
      </c>
      <c r="L5" s="23">
        <f t="shared" si="0"/>
        <v>4.7971418032837398</v>
      </c>
      <c r="M5" s="23">
        <f t="shared" si="0"/>
        <v>1.3951240604719772</v>
      </c>
      <c r="N5" s="26">
        <v>0.32014349006211895</v>
      </c>
    </row>
    <row r="6" spans="1:14" ht="19.5" thickBot="1" x14ac:dyDescent="0.5">
      <c r="A6" s="4">
        <v>1386</v>
      </c>
      <c r="B6" s="17">
        <v>82126092</v>
      </c>
      <c r="C6" s="18">
        <v>106178</v>
      </c>
      <c r="D6" s="17">
        <v>39074</v>
      </c>
      <c r="E6" s="18">
        <v>1849332</v>
      </c>
      <c r="F6" s="17">
        <v>9470192</v>
      </c>
      <c r="G6" s="18">
        <v>93590868</v>
      </c>
      <c r="H6" s="23">
        <f t="shared" si="1"/>
        <v>1.354291277672111</v>
      </c>
      <c r="I6" s="23">
        <f t="shared" si="0"/>
        <v>0.70516899004456368</v>
      </c>
      <c r="J6" s="23">
        <f t="shared" si="0"/>
        <v>0.68867425711163599</v>
      </c>
      <c r="K6" s="23">
        <f t="shared" si="0"/>
        <v>1.1843342437856028</v>
      </c>
      <c r="L6" s="23">
        <f t="shared" si="0"/>
        <v>1.7378520730668485</v>
      </c>
      <c r="M6" s="23">
        <f t="shared" si="0"/>
        <v>1.3791849194402261</v>
      </c>
      <c r="N6" s="26">
        <v>0.35429127767211099</v>
      </c>
    </row>
    <row r="7" spans="1:14" ht="19.5" thickBot="1" x14ac:dyDescent="0.5">
      <c r="A7" s="4">
        <v>1387</v>
      </c>
      <c r="B7" s="17">
        <v>104505828</v>
      </c>
      <c r="C7" s="18">
        <v>112788</v>
      </c>
      <c r="D7" s="17">
        <v>96773</v>
      </c>
      <c r="E7" s="18">
        <v>1600353</v>
      </c>
      <c r="F7" s="17">
        <v>10300424</v>
      </c>
      <c r="G7" s="18">
        <v>116616166</v>
      </c>
      <c r="H7" s="23">
        <f t="shared" si="1"/>
        <v>1.2725045774733807</v>
      </c>
      <c r="I7" s="23">
        <f t="shared" si="0"/>
        <v>1.0622539509126185</v>
      </c>
      <c r="J7" s="23">
        <f t="shared" si="0"/>
        <v>2.476659671392742</v>
      </c>
      <c r="K7" s="23">
        <f t="shared" si="0"/>
        <v>0.8653681437405506</v>
      </c>
      <c r="L7" s="23">
        <f t="shared" si="0"/>
        <v>1.0876679163421397</v>
      </c>
      <c r="M7" s="23">
        <f t="shared" si="0"/>
        <v>1.2460207763005253</v>
      </c>
      <c r="N7" s="26">
        <v>0.27250457747338075</v>
      </c>
    </row>
    <row r="8" spans="1:14" ht="19.5" thickBot="1" x14ac:dyDescent="0.5">
      <c r="A8" s="4">
        <v>1388</v>
      </c>
      <c r="B8" s="17">
        <v>134056963</v>
      </c>
      <c r="C8" s="18">
        <v>153764</v>
      </c>
      <c r="D8" s="17">
        <v>59748</v>
      </c>
      <c r="E8" s="18">
        <v>2153229</v>
      </c>
      <c r="F8" s="17">
        <v>11355717</v>
      </c>
      <c r="G8" s="18">
        <v>147779421</v>
      </c>
      <c r="H8" s="23">
        <f t="shared" si="1"/>
        <v>1.282770210671887</v>
      </c>
      <c r="I8" s="23">
        <f t="shared" si="0"/>
        <v>1.3633010603964961</v>
      </c>
      <c r="J8" s="23">
        <f t="shared" si="0"/>
        <v>0.6174036146445806</v>
      </c>
      <c r="K8" s="23">
        <f t="shared" si="0"/>
        <v>1.3454712803987621</v>
      </c>
      <c r="L8" s="23">
        <f t="shared" si="0"/>
        <v>1.1024514136505448</v>
      </c>
      <c r="M8" s="23">
        <f t="shared" si="0"/>
        <v>1.267229287918795</v>
      </c>
      <c r="N8" s="26">
        <v>0.28277021067188701</v>
      </c>
    </row>
    <row r="9" spans="1:14" ht="19.5" thickBot="1" x14ac:dyDescent="0.5">
      <c r="A9" s="4">
        <v>1389</v>
      </c>
      <c r="B9" s="17">
        <v>196978148</v>
      </c>
      <c r="C9" s="18">
        <v>214805</v>
      </c>
      <c r="D9" s="17">
        <v>166567</v>
      </c>
      <c r="E9" s="18">
        <v>3027463</v>
      </c>
      <c r="F9" s="17">
        <v>10006380</v>
      </c>
      <c r="G9" s="18">
        <v>210393363</v>
      </c>
      <c r="H9" s="23">
        <f t="shared" si="1"/>
        <v>1.4693615578923716</v>
      </c>
      <c r="I9" s="23">
        <f t="shared" si="0"/>
        <v>1.3969784865117973</v>
      </c>
      <c r="J9" s="23">
        <f t="shared" si="0"/>
        <v>2.7878255339090847</v>
      </c>
      <c r="K9" s="23">
        <f t="shared" si="0"/>
        <v>1.4060106937069861</v>
      </c>
      <c r="L9" s="23">
        <f t="shared" si="0"/>
        <v>0.88117553475487276</v>
      </c>
      <c r="M9" s="23">
        <f t="shared" si="0"/>
        <v>1.4236986555793854</v>
      </c>
      <c r="N9" s="26">
        <v>0.46936155789237155</v>
      </c>
    </row>
    <row r="10" spans="1:14" ht="19.5" thickBot="1" x14ac:dyDescent="0.5">
      <c r="A10" s="4">
        <v>1390</v>
      </c>
      <c r="B10" s="17">
        <v>249586683</v>
      </c>
      <c r="C10" s="18">
        <v>274983</v>
      </c>
      <c r="D10" s="17">
        <v>220382</v>
      </c>
      <c r="E10" s="18">
        <v>4061937</v>
      </c>
      <c r="F10" s="17">
        <v>23291435</v>
      </c>
      <c r="G10" s="18">
        <v>277435420</v>
      </c>
      <c r="H10" s="23">
        <f t="shared" si="1"/>
        <v>1.2670780263402619</v>
      </c>
      <c r="I10" s="23">
        <f t="shared" si="0"/>
        <v>1.2801517655548056</v>
      </c>
      <c r="J10" s="23">
        <f t="shared" si="0"/>
        <v>1.323083203755846</v>
      </c>
      <c r="K10" s="23">
        <f t="shared" si="0"/>
        <v>1.3416966615281507</v>
      </c>
      <c r="L10" s="23">
        <f t="shared" si="0"/>
        <v>2.3276584539064076</v>
      </c>
      <c r="M10" s="23">
        <f t="shared" si="0"/>
        <v>1.3186510070662258</v>
      </c>
      <c r="N10" s="26">
        <v>0.2670780263402619</v>
      </c>
    </row>
    <row r="11" spans="1:14" ht="19.5" thickBot="1" x14ac:dyDescent="0.5">
      <c r="A11" s="4">
        <v>1391</v>
      </c>
      <c r="B11" s="17">
        <v>324290291</v>
      </c>
      <c r="C11" s="18">
        <v>378222</v>
      </c>
      <c r="D11" s="17">
        <v>413905</v>
      </c>
      <c r="E11" s="18">
        <v>4508342</v>
      </c>
      <c r="F11" s="17">
        <v>12399617</v>
      </c>
      <c r="G11" s="18">
        <v>341990377</v>
      </c>
      <c r="H11" s="23">
        <f t="shared" si="1"/>
        <v>1.29930927043892</v>
      </c>
      <c r="I11" s="23">
        <f t="shared" si="0"/>
        <v>1.3754377543339043</v>
      </c>
      <c r="J11" s="23">
        <f t="shared" si="0"/>
        <v>1.8781252552386312</v>
      </c>
      <c r="K11" s="23">
        <f t="shared" si="0"/>
        <v>1.1098995380775232</v>
      </c>
      <c r="L11" s="23">
        <f t="shared" si="0"/>
        <v>0.53236810011920688</v>
      </c>
      <c r="M11" s="23">
        <f t="shared" si="0"/>
        <v>1.2326846262095879</v>
      </c>
      <c r="N11" s="26">
        <v>0.29930927043891997</v>
      </c>
    </row>
    <row r="12" spans="1:14" ht="19.5" thickBot="1" x14ac:dyDescent="0.5">
      <c r="A12" s="4">
        <v>1392</v>
      </c>
      <c r="B12" s="17">
        <v>407115435</v>
      </c>
      <c r="C12" s="18">
        <v>457894</v>
      </c>
      <c r="D12" s="17">
        <v>6216295</v>
      </c>
      <c r="E12" s="18">
        <v>5482341</v>
      </c>
      <c r="F12" s="17">
        <v>33412565</v>
      </c>
      <c r="G12" s="18">
        <v>452684530</v>
      </c>
      <c r="H12" s="23">
        <f t="shared" si="1"/>
        <v>1.2554043284632286</v>
      </c>
      <c r="I12" s="23">
        <f t="shared" si="0"/>
        <v>1.2106487724140849</v>
      </c>
      <c r="J12" s="23">
        <f t="shared" si="0"/>
        <v>15.018651622956959</v>
      </c>
      <c r="K12" s="23">
        <f t="shared" si="0"/>
        <v>1.2160437251654821</v>
      </c>
      <c r="L12" s="23">
        <f t="shared" si="0"/>
        <v>2.6946449233069054</v>
      </c>
      <c r="M12" s="23">
        <f t="shared" si="0"/>
        <v>1.3236762214511082</v>
      </c>
      <c r="N12" s="26">
        <v>0.25540432846322858</v>
      </c>
    </row>
    <row r="13" spans="1:14" ht="19.5" thickBot="1" x14ac:dyDescent="0.5">
      <c r="A13" s="4">
        <v>1393</v>
      </c>
      <c r="B13" s="17">
        <v>553518244</v>
      </c>
      <c r="C13" s="18">
        <v>562615</v>
      </c>
      <c r="D13" s="17">
        <v>6730599</v>
      </c>
      <c r="E13" s="18">
        <v>7391754</v>
      </c>
      <c r="F13" s="17">
        <v>47715591</v>
      </c>
      <c r="G13" s="18">
        <v>615918803</v>
      </c>
      <c r="H13" s="23">
        <f t="shared" si="1"/>
        <v>1.3596100673510449</v>
      </c>
      <c r="I13" s="23">
        <f t="shared" si="0"/>
        <v>1.2287014025080041</v>
      </c>
      <c r="J13" s="23">
        <f t="shared" si="0"/>
        <v>1.0827348122957485</v>
      </c>
      <c r="K13" s="23">
        <f t="shared" si="0"/>
        <v>1.348284245726415</v>
      </c>
      <c r="L13" s="23">
        <f t="shared" si="0"/>
        <v>1.4280732712379309</v>
      </c>
      <c r="M13" s="23">
        <f t="shared" si="0"/>
        <v>1.3605916751782969</v>
      </c>
      <c r="N13" s="26">
        <v>0.35961006735104495</v>
      </c>
    </row>
    <row r="14" spans="1:14" ht="19.5" thickBot="1" x14ac:dyDescent="0.5">
      <c r="A14" s="4">
        <v>1394</v>
      </c>
      <c r="B14" s="17">
        <v>767309480</v>
      </c>
      <c r="C14" s="18">
        <v>697712</v>
      </c>
      <c r="D14" s="17">
        <v>9445272</v>
      </c>
      <c r="E14" s="18">
        <v>10137423</v>
      </c>
      <c r="F14" s="17">
        <v>29393914</v>
      </c>
      <c r="G14" s="18">
        <v>816983801</v>
      </c>
      <c r="H14" s="23">
        <f t="shared" si="1"/>
        <v>1.3862406313024798</v>
      </c>
      <c r="I14" s="23">
        <f t="shared" si="0"/>
        <v>1.2401233525590323</v>
      </c>
      <c r="J14" s="23">
        <f t="shared" si="0"/>
        <v>1.4033330465832239</v>
      </c>
      <c r="K14" s="23">
        <f t="shared" si="0"/>
        <v>1.3714502674196138</v>
      </c>
      <c r="L14" s="23">
        <f t="shared" si="0"/>
        <v>0.61602326166304844</v>
      </c>
      <c r="M14" s="23">
        <f t="shared" si="0"/>
        <v>1.3264472476252684</v>
      </c>
      <c r="N14" s="26">
        <v>0.38624063130247976</v>
      </c>
    </row>
    <row r="15" spans="1:14" ht="19.5" thickBot="1" x14ac:dyDescent="0.5">
      <c r="A15" s="4">
        <v>1395</v>
      </c>
      <c r="B15" s="17">
        <v>854777303</v>
      </c>
      <c r="C15" s="18">
        <v>912398</v>
      </c>
      <c r="D15" s="17">
        <v>78609</v>
      </c>
      <c r="E15" s="18">
        <v>10662945</v>
      </c>
      <c r="F15" s="17">
        <v>-673501</v>
      </c>
      <c r="G15" s="18">
        <v>865757754</v>
      </c>
      <c r="H15" s="23">
        <f t="shared" si="1"/>
        <v>1.1139928871985265</v>
      </c>
      <c r="I15" s="23">
        <f t="shared" si="0"/>
        <v>1.3077000252253079</v>
      </c>
      <c r="J15" s="23">
        <f t="shared" si="0"/>
        <v>8.3225766288149254E-3</v>
      </c>
      <c r="K15" s="23">
        <f t="shared" si="0"/>
        <v>1.0518398018904804</v>
      </c>
      <c r="L15" s="23">
        <f t="shared" si="0"/>
        <v>-2.2912940413447491E-2</v>
      </c>
      <c r="M15" s="23">
        <f t="shared" si="0"/>
        <v>1.0597000245785779</v>
      </c>
      <c r="N15" s="26">
        <v>0.11399288719852652</v>
      </c>
    </row>
    <row r="16" spans="1:14" ht="19.5" thickBot="1" x14ac:dyDescent="0.5">
      <c r="A16" s="4">
        <v>1396</v>
      </c>
      <c r="B16" s="17">
        <v>967419061</v>
      </c>
      <c r="C16" s="18">
        <v>1677292</v>
      </c>
      <c r="D16" s="17">
        <v>96617</v>
      </c>
      <c r="E16" s="18">
        <v>11885014</v>
      </c>
      <c r="F16" s="17">
        <v>4886735</v>
      </c>
      <c r="G16" s="18">
        <v>985964719</v>
      </c>
      <c r="H16" s="23">
        <f t="shared" si="1"/>
        <v>1.1317790699456605</v>
      </c>
      <c r="I16" s="23">
        <f t="shared" si="0"/>
        <v>1.8383337096311039</v>
      </c>
      <c r="J16" s="23">
        <f t="shared" si="0"/>
        <v>1.2290831838593546</v>
      </c>
      <c r="K16" s="23">
        <f t="shared" si="0"/>
        <v>1.1146089565312398</v>
      </c>
      <c r="L16" s="23">
        <f t="shared" si="0"/>
        <v>-7.2557204814840661</v>
      </c>
      <c r="M16" s="23">
        <f t="shared" si="0"/>
        <v>1.1388459582886969</v>
      </c>
      <c r="N16" s="26">
        <v>0.13177906994566047</v>
      </c>
    </row>
    <row r="17" spans="1:14" ht="19.5" thickBot="1" x14ac:dyDescent="0.5">
      <c r="A17" s="4">
        <v>1397</v>
      </c>
      <c r="B17" s="17">
        <v>1491960227</v>
      </c>
      <c r="C17" s="18">
        <v>2316000</v>
      </c>
      <c r="D17" s="17">
        <v>41556</v>
      </c>
      <c r="E17" s="18">
        <v>14089008</v>
      </c>
      <c r="F17" s="17">
        <v>-4142822</v>
      </c>
      <c r="G17" s="18">
        <v>1504263969</v>
      </c>
      <c r="H17" s="23">
        <f t="shared" si="1"/>
        <v>1.5422067717559682</v>
      </c>
      <c r="I17" s="23">
        <f t="shared" si="0"/>
        <v>1.3807971420599394</v>
      </c>
      <c r="J17" s="23">
        <f t="shared" si="0"/>
        <v>0.43011064305453489</v>
      </c>
      <c r="K17" s="23">
        <f t="shared" si="0"/>
        <v>1.1854431134872874</v>
      </c>
      <c r="L17" s="23">
        <f t="shared" si="0"/>
        <v>-0.84776890909779223</v>
      </c>
      <c r="M17" s="23">
        <f t="shared" si="0"/>
        <v>1.5256772783164871</v>
      </c>
      <c r="N17" s="26">
        <v>0.54220677175596821</v>
      </c>
    </row>
    <row r="18" spans="1:14" ht="19.5" thickBot="1" x14ac:dyDescent="0.5">
      <c r="A18" s="4">
        <v>1398</v>
      </c>
      <c r="B18" s="17">
        <v>1383196533</v>
      </c>
      <c r="C18" s="18">
        <v>2382524</v>
      </c>
      <c r="D18" s="17">
        <v>105042</v>
      </c>
      <c r="E18" s="18">
        <v>17112850</v>
      </c>
      <c r="F18" s="17">
        <v>-27914608</v>
      </c>
      <c r="G18" s="18">
        <v>1374882341</v>
      </c>
      <c r="H18" s="23">
        <f t="shared" si="1"/>
        <v>0.9271001384408889</v>
      </c>
      <c r="I18" s="23">
        <f t="shared" si="0"/>
        <v>1.0287236614853195</v>
      </c>
      <c r="J18" s="23">
        <f t="shared" si="0"/>
        <v>2.5277216286456827</v>
      </c>
      <c r="K18" s="23">
        <f t="shared" si="0"/>
        <v>1.2146241949752601</v>
      </c>
      <c r="L18" s="23">
        <f t="shared" si="0"/>
        <v>6.7380659849735274</v>
      </c>
      <c r="M18" s="23">
        <f t="shared" si="0"/>
        <v>0.91399007709663493</v>
      </c>
      <c r="N18" s="26">
        <v>-7.2899861559111101E-2</v>
      </c>
    </row>
    <row r="19" spans="1:14" ht="19.5" thickBot="1" x14ac:dyDescent="0.5">
      <c r="A19" s="4">
        <v>1399</v>
      </c>
      <c r="B19" s="17">
        <v>2346613041</v>
      </c>
      <c r="C19" s="18">
        <v>1450241</v>
      </c>
      <c r="D19" s="17">
        <v>298135</v>
      </c>
      <c r="E19" s="18">
        <v>25968196</v>
      </c>
      <c r="F19" s="17">
        <v>144982569</v>
      </c>
      <c r="G19" s="18">
        <v>2519312182</v>
      </c>
      <c r="H19" s="23">
        <f t="shared" si="1"/>
        <v>1.6965145480161494</v>
      </c>
      <c r="I19" s="23">
        <f t="shared" si="0"/>
        <v>0.60869942968045654</v>
      </c>
      <c r="J19" s="23">
        <f t="shared" si="0"/>
        <v>2.8382456541193046</v>
      </c>
      <c r="K19" s="23">
        <f t="shared" si="0"/>
        <v>1.5174676339709634</v>
      </c>
      <c r="L19" s="23">
        <f t="shared" si="0"/>
        <v>-5.1937884637319645</v>
      </c>
      <c r="M19" s="23">
        <f t="shared" si="0"/>
        <v>1.8323838388727984</v>
      </c>
      <c r="N19" s="26">
        <v>0.69651454801614943</v>
      </c>
    </row>
    <row r="20" spans="1:14" ht="19.5" thickBot="1" x14ac:dyDescent="0.5">
      <c r="A20" s="4">
        <v>1400</v>
      </c>
      <c r="B20" s="17">
        <v>3309607889</v>
      </c>
      <c r="C20" s="18">
        <v>2559945</v>
      </c>
      <c r="D20" s="17">
        <v>653672</v>
      </c>
      <c r="E20" s="18">
        <v>33636809</v>
      </c>
      <c r="F20" s="17">
        <v>78201969</v>
      </c>
      <c r="G20" s="18">
        <v>3424660284</v>
      </c>
      <c r="H20" s="23">
        <f t="shared" si="1"/>
        <v>1.4103765005881086</v>
      </c>
      <c r="I20" s="23">
        <f t="shared" si="1"/>
        <v>1.7651859242705179</v>
      </c>
      <c r="J20" s="23">
        <f t="shared" si="1"/>
        <v>2.1925369379643449</v>
      </c>
      <c r="K20" s="23">
        <f t="shared" si="1"/>
        <v>1.295307883535691</v>
      </c>
      <c r="L20" s="23">
        <f t="shared" si="1"/>
        <v>0.53938876610746223</v>
      </c>
      <c r="M20" s="23">
        <f t="shared" si="1"/>
        <v>1.3593632057466072</v>
      </c>
      <c r="N20" s="26">
        <v>0.41037650058810859</v>
      </c>
    </row>
    <row r="21" spans="1:14" ht="19.5" thickBot="1" x14ac:dyDescent="0.5">
      <c r="A21" s="4">
        <v>1401</v>
      </c>
      <c r="B21" s="17">
        <v>5198631642</v>
      </c>
      <c r="C21" s="18">
        <v>5290145</v>
      </c>
      <c r="D21" s="17">
        <v>585922</v>
      </c>
      <c r="E21" s="18">
        <v>54124791</v>
      </c>
      <c r="F21" s="17">
        <v>181467404</v>
      </c>
      <c r="G21" s="18">
        <f>SUM(B21:F21)</f>
        <v>5440099904</v>
      </c>
      <c r="H21" s="23">
        <f t="shared" ref="H21:H22" si="2">B21/B20</f>
        <v>1.5707696550030794</v>
      </c>
      <c r="I21" s="23">
        <f t="shared" ref="I21:I22" si="3">C21/C20</f>
        <v>2.0665072882425211</v>
      </c>
      <c r="J21" s="23">
        <f t="shared" ref="J21:J22" si="4">D21/D20</f>
        <v>0.8963547467231272</v>
      </c>
      <c r="K21" s="23">
        <f t="shared" ref="K21:K22" si="5">E21/E20</f>
        <v>1.6090941028324059</v>
      </c>
      <c r="L21" s="23">
        <f t="shared" ref="L21:L22" si="6">F21/F20</f>
        <v>2.3204966105137328</v>
      </c>
      <c r="M21" s="23">
        <f t="shared" ref="M21:M22" si="7">G21/G20</f>
        <v>1.5885078965105317</v>
      </c>
      <c r="N21" s="26">
        <v>0.57076965500307941</v>
      </c>
    </row>
    <row r="22" spans="1:14" ht="19.5" thickBot="1" x14ac:dyDescent="0.5">
      <c r="A22" s="4">
        <v>1402</v>
      </c>
      <c r="B22" s="17">
        <v>7392684871</v>
      </c>
      <c r="C22" s="18">
        <v>7934330</v>
      </c>
      <c r="D22" s="17">
        <v>914031</v>
      </c>
      <c r="E22" s="18">
        <v>77586893</v>
      </c>
      <c r="F22" s="17">
        <v>336813840</v>
      </c>
      <c r="G22" s="18">
        <f>SUM(B22:F22)</f>
        <v>7815933965</v>
      </c>
      <c r="H22" s="23">
        <f t="shared" si="2"/>
        <v>1.4220443724602714</v>
      </c>
      <c r="I22" s="23">
        <f t="shared" si="3"/>
        <v>1.4998322352222859</v>
      </c>
      <c r="J22" s="23">
        <f t="shared" si="4"/>
        <v>1.559987506869515</v>
      </c>
      <c r="K22" s="23">
        <f t="shared" si="5"/>
        <v>1.433481618432485</v>
      </c>
      <c r="L22" s="23">
        <f t="shared" si="6"/>
        <v>1.8560569698787337</v>
      </c>
      <c r="M22" s="23">
        <f t="shared" si="7"/>
        <v>1.4367261820418216</v>
      </c>
      <c r="N22" s="26">
        <v>0.42204437246027138</v>
      </c>
    </row>
    <row r="23" spans="1:14" ht="21.75" thickBot="1" x14ac:dyDescent="0.6">
      <c r="A23" s="4" t="s">
        <v>34</v>
      </c>
      <c r="B23" s="24">
        <f>GEOMEAN(H4:H22)-1</f>
        <v>0.31846514843871221</v>
      </c>
      <c r="C23" s="24">
        <f t="shared" ref="C23:G23" si="8">GEOMEAN(I4:I22)-1</f>
        <v>0.31209744596077371</v>
      </c>
      <c r="D23" s="24">
        <f t="shared" si="8"/>
        <v>0.15357163115766381</v>
      </c>
      <c r="E23" s="24">
        <f t="shared" si="8"/>
        <v>0.25542413944751563</v>
      </c>
      <c r="F23" s="24" t="s">
        <v>35</v>
      </c>
      <c r="G23" s="24">
        <f t="shared" si="8"/>
        <v>0.30806965577284218</v>
      </c>
    </row>
    <row r="24" spans="1:14" ht="21.75" thickBot="1" x14ac:dyDescent="0.6">
      <c r="N24" s="25" t="e">
        <f>GEOMEAN(N4:N22)-1</f>
        <v>#NUM!</v>
      </c>
    </row>
  </sheetData>
  <mergeCells count="1">
    <mergeCell ref="A1:G1"/>
  </mergeCells>
  <phoneticPr fontId="3" type="noConversion"/>
  <printOptions horizontalCentered="1"/>
  <pageMargins left="0" right="0" top="1.1811023622047245" bottom="0" header="0" footer="0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F46"/>
  <sheetViews>
    <sheetView rightToLeft="1" view="pageBreakPreview" topLeftCell="A28" zoomScaleNormal="100" zoomScaleSheetLayoutView="100" workbookViewId="0">
      <selection activeCell="E6" sqref="E6"/>
    </sheetView>
  </sheetViews>
  <sheetFormatPr defaultRowHeight="18.75" x14ac:dyDescent="0.45"/>
  <cols>
    <col min="1" max="1" width="16.85546875" style="1" customWidth="1"/>
    <col min="2" max="6" width="15.7109375" style="1" customWidth="1"/>
    <col min="7" max="16384" width="9.140625" style="1"/>
  </cols>
  <sheetData>
    <row r="1" spans="1:6" ht="24.75" thickBot="1" x14ac:dyDescent="0.65">
      <c r="A1" s="28" t="s">
        <v>40</v>
      </c>
      <c r="B1" s="28"/>
      <c r="C1" s="28"/>
      <c r="D1" s="28"/>
      <c r="E1" s="28"/>
      <c r="F1" s="28"/>
    </row>
    <row r="2" spans="1:6" ht="43.5" customHeight="1" thickBot="1" x14ac:dyDescent="0.5">
      <c r="A2" s="8" t="s">
        <v>0</v>
      </c>
      <c r="B2" s="8" t="s">
        <v>7</v>
      </c>
      <c r="C2" s="8" t="s">
        <v>8</v>
      </c>
      <c r="D2" s="8" t="s">
        <v>9</v>
      </c>
      <c r="E2" s="8" t="s">
        <v>10</v>
      </c>
      <c r="F2" s="8" t="s">
        <v>1</v>
      </c>
    </row>
    <row r="3" spans="1:6" ht="19.5" thickBot="1" x14ac:dyDescent="0.5">
      <c r="A3" s="4">
        <v>1340</v>
      </c>
      <c r="B3" s="7">
        <v>145</v>
      </c>
      <c r="C3" s="2">
        <v>129</v>
      </c>
      <c r="D3" s="7">
        <v>990</v>
      </c>
      <c r="E3" s="2">
        <v>119</v>
      </c>
      <c r="F3" s="7">
        <v>1383</v>
      </c>
    </row>
    <row r="4" spans="1:6" ht="19.5" thickBot="1" x14ac:dyDescent="0.5">
      <c r="A4" s="4">
        <v>1341</v>
      </c>
      <c r="B4" s="7">
        <v>155</v>
      </c>
      <c r="C4" s="2">
        <v>186</v>
      </c>
      <c r="D4" s="7">
        <v>905</v>
      </c>
      <c r="E4" s="2">
        <v>146</v>
      </c>
      <c r="F4" s="7">
        <v>1392</v>
      </c>
    </row>
    <row r="5" spans="1:6" ht="19.5" thickBot="1" x14ac:dyDescent="0.5">
      <c r="A5" s="4">
        <v>1342</v>
      </c>
      <c r="B5" s="7">
        <v>162</v>
      </c>
      <c r="C5" s="2">
        <v>228</v>
      </c>
      <c r="D5" s="7">
        <v>985</v>
      </c>
      <c r="E5" s="2">
        <v>163</v>
      </c>
      <c r="F5" s="7">
        <v>1538</v>
      </c>
    </row>
    <row r="6" spans="1:6" ht="19.5" thickBot="1" x14ac:dyDescent="0.5">
      <c r="A6" s="4">
        <v>1343</v>
      </c>
      <c r="B6" s="7">
        <v>164</v>
      </c>
      <c r="C6" s="2">
        <v>283</v>
      </c>
      <c r="D6" s="7">
        <v>946</v>
      </c>
      <c r="E6" s="2">
        <v>183</v>
      </c>
      <c r="F6" s="7">
        <v>1576</v>
      </c>
    </row>
    <row r="7" spans="1:6" ht="19.5" thickBot="1" x14ac:dyDescent="0.5">
      <c r="A7" s="4">
        <v>1344</v>
      </c>
      <c r="B7" s="7">
        <v>179</v>
      </c>
      <c r="C7" s="2">
        <v>345</v>
      </c>
      <c r="D7" s="7">
        <v>1050</v>
      </c>
      <c r="E7" s="2">
        <v>206</v>
      </c>
      <c r="F7" s="7">
        <v>1780</v>
      </c>
    </row>
    <row r="8" spans="1:6" ht="19.5" thickBot="1" x14ac:dyDescent="0.5">
      <c r="A8" s="4">
        <v>1345</v>
      </c>
      <c r="B8" s="7">
        <v>188</v>
      </c>
      <c r="C8" s="2">
        <v>458</v>
      </c>
      <c r="D8" s="7">
        <v>1220</v>
      </c>
      <c r="E8" s="2">
        <v>233</v>
      </c>
      <c r="F8" s="7">
        <v>2099</v>
      </c>
    </row>
    <row r="9" spans="1:6" ht="19.5" thickBot="1" x14ac:dyDescent="0.5">
      <c r="A9" s="4">
        <v>1346</v>
      </c>
      <c r="B9" s="7">
        <v>191</v>
      </c>
      <c r="C9" s="2">
        <v>535</v>
      </c>
      <c r="D9" s="7">
        <v>1431</v>
      </c>
      <c r="E9" s="2">
        <v>265</v>
      </c>
      <c r="F9" s="7">
        <v>2422</v>
      </c>
    </row>
    <row r="10" spans="1:6" ht="19.5" thickBot="1" x14ac:dyDescent="0.5">
      <c r="A10" s="4">
        <v>1347</v>
      </c>
      <c r="B10" s="7">
        <v>238</v>
      </c>
      <c r="C10" s="2">
        <v>612</v>
      </c>
      <c r="D10" s="7">
        <v>1732</v>
      </c>
      <c r="E10" s="2">
        <v>335</v>
      </c>
      <c r="F10" s="7">
        <v>2917</v>
      </c>
    </row>
    <row r="11" spans="1:6" ht="19.5" thickBot="1" x14ac:dyDescent="0.5">
      <c r="A11" s="4">
        <v>1348</v>
      </c>
      <c r="B11" s="7">
        <v>279</v>
      </c>
      <c r="C11" s="2">
        <v>839</v>
      </c>
      <c r="D11" s="7">
        <v>2088</v>
      </c>
      <c r="E11" s="2">
        <v>401</v>
      </c>
      <c r="F11" s="7">
        <v>3607</v>
      </c>
    </row>
    <row r="12" spans="1:6" ht="19.5" thickBot="1" x14ac:dyDescent="0.5">
      <c r="A12" s="4">
        <v>1349</v>
      </c>
      <c r="B12" s="7">
        <v>326</v>
      </c>
      <c r="C12" s="2">
        <v>1022</v>
      </c>
      <c r="D12" s="7">
        <v>2718</v>
      </c>
      <c r="E12" s="2">
        <v>509</v>
      </c>
      <c r="F12" s="7">
        <v>4575</v>
      </c>
    </row>
    <row r="13" spans="1:6" ht="19.5" thickBot="1" x14ac:dyDescent="0.5">
      <c r="A13" s="4">
        <v>1350</v>
      </c>
      <c r="B13" s="7">
        <v>370</v>
      </c>
      <c r="C13" s="2">
        <v>1152</v>
      </c>
      <c r="D13" s="7">
        <v>3358</v>
      </c>
      <c r="E13" s="2">
        <v>603</v>
      </c>
      <c r="F13" s="7">
        <v>5483</v>
      </c>
    </row>
    <row r="14" spans="1:6" ht="19.5" thickBot="1" x14ac:dyDescent="0.5">
      <c r="A14" s="4">
        <v>1351</v>
      </c>
      <c r="B14" s="7">
        <v>433</v>
      </c>
      <c r="C14" s="2">
        <v>1252</v>
      </c>
      <c r="D14" s="7">
        <v>4153</v>
      </c>
      <c r="E14" s="2">
        <v>830</v>
      </c>
      <c r="F14" s="7">
        <v>6668</v>
      </c>
    </row>
    <row r="15" spans="1:6" ht="19.5" thickBot="1" x14ac:dyDescent="0.5">
      <c r="A15" s="4">
        <v>1352</v>
      </c>
      <c r="B15" s="7">
        <v>554</v>
      </c>
      <c r="C15" s="2">
        <v>1609</v>
      </c>
      <c r="D15" s="7">
        <v>4749</v>
      </c>
      <c r="E15" s="2">
        <v>1008</v>
      </c>
      <c r="F15" s="7">
        <v>7920</v>
      </c>
    </row>
    <row r="16" spans="1:6" ht="19.5" thickBot="1" x14ac:dyDescent="0.5">
      <c r="A16" s="4">
        <v>1353</v>
      </c>
      <c r="B16" s="7">
        <v>670</v>
      </c>
      <c r="C16" s="2">
        <v>1805</v>
      </c>
      <c r="D16" s="7">
        <v>7427</v>
      </c>
      <c r="E16" s="2">
        <v>1424</v>
      </c>
      <c r="F16" s="7">
        <v>11326</v>
      </c>
    </row>
    <row r="17" spans="1:6" ht="19.5" thickBot="1" x14ac:dyDescent="0.5">
      <c r="A17" s="4">
        <v>1354</v>
      </c>
      <c r="B17" s="7">
        <v>935</v>
      </c>
      <c r="C17" s="2">
        <v>2292</v>
      </c>
      <c r="D17" s="7">
        <v>11893</v>
      </c>
      <c r="E17" s="2">
        <v>3448</v>
      </c>
      <c r="F17" s="7">
        <v>18568</v>
      </c>
    </row>
    <row r="18" spans="1:6" ht="19.5" thickBot="1" x14ac:dyDescent="0.5">
      <c r="A18" s="4">
        <v>1355</v>
      </c>
      <c r="B18" s="7">
        <v>1205</v>
      </c>
      <c r="C18" s="2">
        <v>3928</v>
      </c>
      <c r="D18" s="7">
        <v>17626</v>
      </c>
      <c r="E18" s="2">
        <v>4203</v>
      </c>
      <c r="F18" s="7">
        <v>26962</v>
      </c>
    </row>
    <row r="19" spans="1:6" ht="19.5" thickBot="1" x14ac:dyDescent="0.5">
      <c r="A19" s="4">
        <v>1356</v>
      </c>
      <c r="B19" s="7">
        <v>1288</v>
      </c>
      <c r="C19" s="2">
        <v>5415</v>
      </c>
      <c r="D19" s="7">
        <v>22360</v>
      </c>
      <c r="E19" s="2">
        <v>4545</v>
      </c>
      <c r="F19" s="7">
        <v>33608</v>
      </c>
    </row>
    <row r="20" spans="1:6" ht="19.5" thickBot="1" x14ac:dyDescent="0.5">
      <c r="A20" s="4">
        <v>1357</v>
      </c>
      <c r="B20" s="7">
        <v>1437</v>
      </c>
      <c r="C20" s="2">
        <v>7294</v>
      </c>
      <c r="D20" s="7">
        <v>23256</v>
      </c>
      <c r="E20" s="2">
        <v>4684</v>
      </c>
      <c r="F20" s="7">
        <v>36671</v>
      </c>
    </row>
    <row r="21" spans="1:6" ht="19.5" thickBot="1" x14ac:dyDescent="0.5">
      <c r="A21" s="4">
        <v>1358</v>
      </c>
      <c r="B21" s="7">
        <v>1580</v>
      </c>
      <c r="C21" s="2">
        <v>10722</v>
      </c>
      <c r="D21" s="7">
        <v>17733</v>
      </c>
      <c r="E21" s="2">
        <v>4687</v>
      </c>
      <c r="F21" s="7">
        <v>34722</v>
      </c>
    </row>
    <row r="22" spans="1:6" ht="19.5" thickBot="1" x14ac:dyDescent="0.5">
      <c r="A22" s="4">
        <v>1359</v>
      </c>
      <c r="B22" s="7">
        <v>3187</v>
      </c>
      <c r="C22" s="2">
        <v>24721</v>
      </c>
      <c r="D22" s="7">
        <v>35721</v>
      </c>
      <c r="E22" s="2">
        <v>9958</v>
      </c>
      <c r="F22" s="7">
        <v>73587</v>
      </c>
    </row>
    <row r="23" spans="1:6" ht="19.5" thickBot="1" x14ac:dyDescent="0.5">
      <c r="A23" s="4">
        <v>1360</v>
      </c>
      <c r="B23" s="7">
        <v>3561</v>
      </c>
      <c r="C23" s="2">
        <v>41380</v>
      </c>
      <c r="D23" s="7">
        <v>37789</v>
      </c>
      <c r="E23" s="2">
        <v>7944</v>
      </c>
      <c r="F23" s="7">
        <v>90674</v>
      </c>
    </row>
    <row r="24" spans="1:6" ht="19.5" thickBot="1" x14ac:dyDescent="0.5">
      <c r="A24" s="4">
        <v>1361</v>
      </c>
      <c r="B24" s="7">
        <v>3879</v>
      </c>
      <c r="C24" s="2">
        <v>43387</v>
      </c>
      <c r="D24" s="7">
        <v>39395</v>
      </c>
      <c r="E24" s="2">
        <v>8517</v>
      </c>
      <c r="F24" s="7">
        <v>95178</v>
      </c>
    </row>
    <row r="25" spans="1:6" ht="19.5" thickBot="1" x14ac:dyDescent="0.5">
      <c r="A25" s="4">
        <v>1362</v>
      </c>
      <c r="B25" s="7">
        <v>4700</v>
      </c>
      <c r="C25" s="2">
        <v>47076</v>
      </c>
      <c r="D25" s="7">
        <v>47426</v>
      </c>
      <c r="E25" s="2">
        <v>8006</v>
      </c>
      <c r="F25" s="7">
        <v>107208</v>
      </c>
    </row>
    <row r="26" spans="1:6" ht="19.5" thickBot="1" x14ac:dyDescent="0.5">
      <c r="A26" s="4">
        <v>1363</v>
      </c>
      <c r="B26" s="7">
        <v>5588</v>
      </c>
      <c r="C26" s="2">
        <v>50710</v>
      </c>
      <c r="D26" s="7">
        <v>53336</v>
      </c>
      <c r="E26" s="2">
        <v>8690</v>
      </c>
      <c r="F26" s="7">
        <v>118324</v>
      </c>
    </row>
    <row r="27" spans="1:6" ht="19.5" thickBot="1" x14ac:dyDescent="0.5">
      <c r="A27" s="4">
        <v>1364</v>
      </c>
      <c r="B27" s="7">
        <v>6417</v>
      </c>
      <c r="C27" s="2">
        <v>63532</v>
      </c>
      <c r="D27" s="7">
        <v>64024</v>
      </c>
      <c r="E27" s="2">
        <v>9812</v>
      </c>
      <c r="F27" s="7">
        <v>143785</v>
      </c>
    </row>
    <row r="28" spans="1:6" ht="19.5" thickBot="1" x14ac:dyDescent="0.5">
      <c r="A28" s="4">
        <v>1365</v>
      </c>
      <c r="B28" s="7">
        <v>6860</v>
      </c>
      <c r="C28" s="2">
        <v>71752</v>
      </c>
      <c r="D28" s="7">
        <v>78911</v>
      </c>
      <c r="E28" s="2">
        <v>10608</v>
      </c>
      <c r="F28" s="7">
        <v>168131</v>
      </c>
    </row>
    <row r="29" spans="1:6" ht="19.5" thickBot="1" x14ac:dyDescent="0.5">
      <c r="A29" s="4">
        <v>1366</v>
      </c>
      <c r="B29" s="7">
        <v>7163</v>
      </c>
      <c r="C29" s="2">
        <v>86375</v>
      </c>
      <c r="D29" s="7">
        <v>79700</v>
      </c>
      <c r="E29" s="2">
        <v>11540</v>
      </c>
      <c r="F29" s="7">
        <v>184778</v>
      </c>
    </row>
    <row r="30" spans="1:6" ht="19.5" thickBot="1" x14ac:dyDescent="0.5">
      <c r="A30" s="4">
        <v>1367</v>
      </c>
      <c r="B30" s="7">
        <v>7591</v>
      </c>
      <c r="C30" s="2">
        <v>120329</v>
      </c>
      <c r="D30" s="7">
        <v>95824</v>
      </c>
      <c r="E30" s="2">
        <v>13057</v>
      </c>
      <c r="F30" s="7">
        <v>236801</v>
      </c>
    </row>
    <row r="31" spans="1:6" ht="19.5" thickBot="1" x14ac:dyDescent="0.5">
      <c r="A31" s="4">
        <v>1368</v>
      </c>
      <c r="B31" s="11">
        <v>8354</v>
      </c>
      <c r="C31" s="2">
        <v>146706</v>
      </c>
      <c r="D31" s="11">
        <v>106035</v>
      </c>
      <c r="E31" s="2">
        <v>19273</v>
      </c>
      <c r="F31" s="7">
        <v>280368</v>
      </c>
    </row>
    <row r="32" spans="1:6" ht="19.5" thickBot="1" x14ac:dyDescent="0.5">
      <c r="A32" s="4">
        <v>1369</v>
      </c>
      <c r="B32" s="7">
        <v>23698</v>
      </c>
      <c r="C32" s="2">
        <v>180579</v>
      </c>
      <c r="D32" s="7">
        <v>92852</v>
      </c>
      <c r="E32" s="2">
        <v>28620</v>
      </c>
      <c r="F32" s="7">
        <v>325749</v>
      </c>
    </row>
    <row r="33" spans="1:6" ht="19.5" thickBot="1" x14ac:dyDescent="0.5">
      <c r="A33" s="10">
        <v>1370</v>
      </c>
      <c r="B33" s="7">
        <v>11788</v>
      </c>
      <c r="C33" s="2">
        <v>263982</v>
      </c>
      <c r="D33" s="7">
        <v>180584</v>
      </c>
      <c r="E33" s="2">
        <v>3986</v>
      </c>
      <c r="F33" s="7">
        <v>460340</v>
      </c>
    </row>
    <row r="34" spans="1:6" ht="19.5" thickBot="1" x14ac:dyDescent="0.5">
      <c r="A34" s="4">
        <v>1371</v>
      </c>
      <c r="B34" s="7">
        <v>17550</v>
      </c>
      <c r="C34" s="2">
        <v>434326</v>
      </c>
      <c r="D34" s="7">
        <v>294505</v>
      </c>
      <c r="E34" s="2">
        <v>60763</v>
      </c>
      <c r="F34" s="7">
        <v>807144</v>
      </c>
    </row>
    <row r="35" spans="1:6" ht="19.5" thickBot="1" x14ac:dyDescent="0.5">
      <c r="A35" s="4">
        <v>1372</v>
      </c>
      <c r="B35" s="7">
        <v>20011</v>
      </c>
      <c r="C35" s="2">
        <v>677778</v>
      </c>
      <c r="D35" s="7">
        <v>386585</v>
      </c>
      <c r="E35" s="2">
        <v>90780</v>
      </c>
      <c r="F35" s="7">
        <v>1175154</v>
      </c>
    </row>
    <row r="36" spans="1:6" ht="19.5" thickBot="1" x14ac:dyDescent="0.5">
      <c r="A36" s="4">
        <v>1373</v>
      </c>
      <c r="B36" s="7">
        <v>25923</v>
      </c>
      <c r="C36" s="2">
        <v>930723</v>
      </c>
      <c r="D36" s="7">
        <v>516883</v>
      </c>
      <c r="E36" s="2">
        <v>119149</v>
      </c>
      <c r="F36" s="7">
        <v>1592678</v>
      </c>
    </row>
    <row r="37" spans="1:6" ht="19.5" thickBot="1" x14ac:dyDescent="0.5">
      <c r="A37" s="4">
        <v>1374</v>
      </c>
      <c r="B37" s="7">
        <v>33406</v>
      </c>
      <c r="C37" s="2">
        <v>1316686</v>
      </c>
      <c r="D37" s="7">
        <v>717752</v>
      </c>
      <c r="E37" s="2">
        <v>188750</v>
      </c>
      <c r="F37" s="7">
        <v>2256594</v>
      </c>
    </row>
    <row r="38" spans="1:6" ht="19.5" thickBot="1" x14ac:dyDescent="0.5">
      <c r="A38" s="4">
        <v>1375</v>
      </c>
      <c r="B38" s="7">
        <v>46980</v>
      </c>
      <c r="C38" s="2">
        <v>1950542</v>
      </c>
      <c r="D38" s="7">
        <v>1109753</v>
      </c>
      <c r="E38" s="2">
        <v>253990</v>
      </c>
      <c r="F38" s="7">
        <v>3361265</v>
      </c>
    </row>
    <row r="39" spans="1:6" ht="19.5" thickBot="1" x14ac:dyDescent="0.5">
      <c r="A39" s="4">
        <v>1376</v>
      </c>
      <c r="B39" s="7">
        <v>67218</v>
      </c>
      <c r="C39" s="2">
        <v>2647905</v>
      </c>
      <c r="D39" s="7">
        <v>1560344</v>
      </c>
      <c r="E39" s="2">
        <v>299610</v>
      </c>
      <c r="F39" s="7">
        <v>4575077</v>
      </c>
    </row>
    <row r="40" spans="1:6" ht="19.5" thickBot="1" x14ac:dyDescent="0.5">
      <c r="A40" s="4">
        <v>1377</v>
      </c>
      <c r="B40" s="7">
        <v>91330</v>
      </c>
      <c r="C40" s="2">
        <v>3545748</v>
      </c>
      <c r="D40" s="7">
        <v>2091894</v>
      </c>
      <c r="E40" s="2">
        <v>338726</v>
      </c>
      <c r="F40" s="7">
        <v>6067698</v>
      </c>
    </row>
    <row r="41" spans="1:6" ht="19.5" thickBot="1" x14ac:dyDescent="0.5">
      <c r="A41" s="4">
        <v>1378</v>
      </c>
      <c r="B41" s="7">
        <v>98137</v>
      </c>
      <c r="C41" s="2">
        <v>4533435</v>
      </c>
      <c r="D41" s="7">
        <v>2421014</v>
      </c>
      <c r="E41" s="2">
        <v>452280</v>
      </c>
      <c r="F41" s="7">
        <v>7504866</v>
      </c>
    </row>
    <row r="42" spans="1:6" ht="19.5" thickBot="1" x14ac:dyDescent="0.5">
      <c r="A42" s="4">
        <v>1379</v>
      </c>
      <c r="B42" s="7">
        <v>128846</v>
      </c>
      <c r="C42" s="2">
        <v>5828452</v>
      </c>
      <c r="D42" s="7">
        <v>3193633</v>
      </c>
      <c r="E42" s="2">
        <v>726443</v>
      </c>
      <c r="F42" s="7">
        <v>9877374</v>
      </c>
    </row>
    <row r="43" spans="1:6" ht="19.5" thickBot="1" x14ac:dyDescent="0.5">
      <c r="A43" s="4">
        <v>1380</v>
      </c>
      <c r="B43" s="7">
        <v>172323</v>
      </c>
      <c r="C43" s="2">
        <v>7300937</v>
      </c>
      <c r="D43" s="7">
        <v>4318514</v>
      </c>
      <c r="E43" s="2">
        <v>1183920</v>
      </c>
      <c r="F43" s="7">
        <v>12975694</v>
      </c>
    </row>
    <row r="44" spans="1:6" ht="19.5" thickBot="1" x14ac:dyDescent="0.5">
      <c r="A44" s="4">
        <v>1381</v>
      </c>
      <c r="B44" s="7">
        <v>247559</v>
      </c>
      <c r="C44" s="2">
        <v>9664938</v>
      </c>
      <c r="D44" s="11">
        <v>5888228</v>
      </c>
      <c r="E44" s="2">
        <v>1567406</v>
      </c>
      <c r="F44" s="7">
        <v>17368131</v>
      </c>
    </row>
    <row r="45" spans="1:6" ht="19.5" thickBot="1" x14ac:dyDescent="0.5">
      <c r="A45" s="4">
        <v>1382</v>
      </c>
      <c r="B45" s="7">
        <v>346370</v>
      </c>
      <c r="C45" s="2">
        <v>13298682</v>
      </c>
      <c r="D45" s="7">
        <v>7583666</v>
      </c>
      <c r="E45" s="2">
        <v>1557509</v>
      </c>
      <c r="F45" s="7">
        <v>22786227</v>
      </c>
    </row>
    <row r="46" spans="1:6" ht="21.75" thickBot="1" x14ac:dyDescent="0.6">
      <c r="A46" s="4" t="s">
        <v>34</v>
      </c>
      <c r="B46" s="24">
        <v>0.20300000000000001</v>
      </c>
      <c r="C46" s="24">
        <v>0.316</v>
      </c>
      <c r="D46" s="24">
        <v>0.23699999999999999</v>
      </c>
      <c r="E46" s="24">
        <v>0.253</v>
      </c>
      <c r="F46" s="24">
        <v>0.26</v>
      </c>
    </row>
  </sheetData>
  <mergeCells count="1">
    <mergeCell ref="A1:F1"/>
  </mergeCells>
  <phoneticPr fontId="0" type="noConversion"/>
  <printOptions horizontalCentered="1"/>
  <pageMargins left="0" right="0" top="0" bottom="0" header="0" footer="0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K23"/>
  <sheetViews>
    <sheetView rightToLeft="1" view="pageBreakPreview" zoomScaleNormal="100" zoomScaleSheetLayoutView="100" workbookViewId="0">
      <pane ySplit="2" topLeftCell="A3" activePane="bottomLeft" state="frozen"/>
      <selection pane="bottomLeft" activeCell="C7" sqref="C7"/>
    </sheetView>
  </sheetViews>
  <sheetFormatPr defaultRowHeight="18.75" x14ac:dyDescent="0.45"/>
  <cols>
    <col min="1" max="1" width="17" style="1" customWidth="1"/>
    <col min="2" max="2" width="17.140625" style="1" customWidth="1"/>
    <col min="3" max="5" width="15.7109375" style="1" customWidth="1"/>
    <col min="6" max="6" width="19.85546875" style="1" customWidth="1"/>
    <col min="7" max="16384" width="9.140625" style="1"/>
  </cols>
  <sheetData>
    <row r="1" spans="1:11" ht="24.75" thickBot="1" x14ac:dyDescent="0.65">
      <c r="A1" s="28" t="s">
        <v>41</v>
      </c>
      <c r="B1" s="28"/>
      <c r="C1" s="28"/>
      <c r="D1" s="28"/>
      <c r="E1" s="28"/>
      <c r="F1" s="28"/>
    </row>
    <row r="2" spans="1:11" ht="52.5" customHeight="1" thickBot="1" x14ac:dyDescent="0.5">
      <c r="A2" s="8" t="s">
        <v>0</v>
      </c>
      <c r="B2" s="9" t="s">
        <v>19</v>
      </c>
      <c r="C2" s="9" t="s">
        <v>20</v>
      </c>
      <c r="D2" s="9" t="s">
        <v>21</v>
      </c>
      <c r="E2" s="9" t="s">
        <v>22</v>
      </c>
      <c r="F2" s="8" t="s">
        <v>1</v>
      </c>
    </row>
    <row r="3" spans="1:11" ht="19.5" thickBot="1" x14ac:dyDescent="0.5">
      <c r="A3" s="4">
        <v>1383</v>
      </c>
      <c r="B3" s="7">
        <v>18920358</v>
      </c>
      <c r="C3" s="2">
        <v>9043887</v>
      </c>
      <c r="D3" s="7">
        <v>105305</v>
      </c>
      <c r="E3" s="2">
        <v>1974512</v>
      </c>
      <c r="F3" s="7">
        <v>30044062</v>
      </c>
    </row>
    <row r="4" spans="1:11" ht="19.5" thickBot="1" x14ac:dyDescent="0.5">
      <c r="A4" s="4">
        <v>1384</v>
      </c>
      <c r="B4" s="7">
        <v>26170505</v>
      </c>
      <c r="C4" s="2">
        <v>10932914</v>
      </c>
      <c r="D4" s="7">
        <v>59109</v>
      </c>
      <c r="E4" s="2">
        <v>2209351</v>
      </c>
      <c r="F4" s="7">
        <v>39371879</v>
      </c>
      <c r="G4" s="23">
        <f>B4/B3</f>
        <v>1.3831929078720393</v>
      </c>
      <c r="H4" s="23">
        <f t="shared" ref="H4:K19" si="0">C4/C3</f>
        <v>1.2088733527962037</v>
      </c>
      <c r="I4" s="23">
        <f t="shared" si="0"/>
        <v>0.561312378329614</v>
      </c>
      <c r="J4" s="23">
        <f t="shared" si="0"/>
        <v>1.1189352103203223</v>
      </c>
      <c r="K4" s="23">
        <f t="shared" si="0"/>
        <v>1.3104712338830882</v>
      </c>
    </row>
    <row r="5" spans="1:11" ht="19.5" thickBot="1" x14ac:dyDescent="0.5">
      <c r="A5" s="4">
        <v>1385</v>
      </c>
      <c r="B5" s="7">
        <v>34586781</v>
      </c>
      <c r="C5" s="2">
        <v>13358379</v>
      </c>
      <c r="D5" s="7">
        <v>52738</v>
      </c>
      <c r="E5" s="2">
        <v>4378774</v>
      </c>
      <c r="F5" s="7">
        <v>52376672</v>
      </c>
      <c r="G5" s="23">
        <f t="shared" ref="G5:G19" si="1">B5/B4</f>
        <v>1.321593947078973</v>
      </c>
      <c r="H5" s="23">
        <f t="shared" si="0"/>
        <v>1.221849819727842</v>
      </c>
      <c r="I5" s="23">
        <f t="shared" si="0"/>
        <v>0.892216075386151</v>
      </c>
      <c r="J5" s="23">
        <f t="shared" si="0"/>
        <v>1.9819277244765545</v>
      </c>
      <c r="K5" s="23">
        <f t="shared" si="0"/>
        <v>1.3303066384004685</v>
      </c>
    </row>
    <row r="6" spans="1:11" ht="19.5" thickBot="1" x14ac:dyDescent="0.5">
      <c r="A6" s="4">
        <v>1386</v>
      </c>
      <c r="B6" s="7">
        <v>46271635</v>
      </c>
      <c r="C6" s="2">
        <v>18292064</v>
      </c>
      <c r="D6" s="7">
        <v>51454</v>
      </c>
      <c r="E6" s="2">
        <v>4140006</v>
      </c>
      <c r="F6" s="7">
        <v>68755159</v>
      </c>
      <c r="G6" s="23">
        <f t="shared" si="1"/>
        <v>1.3378416164256512</v>
      </c>
      <c r="H6" s="23">
        <f t="shared" si="0"/>
        <v>1.3693326113894508</v>
      </c>
      <c r="I6" s="23">
        <f t="shared" si="0"/>
        <v>0.97565322917061703</v>
      </c>
      <c r="J6" s="23">
        <f t="shared" si="0"/>
        <v>0.94547149498923666</v>
      </c>
      <c r="K6" s="23">
        <f t="shared" si="0"/>
        <v>1.3127057595411942</v>
      </c>
    </row>
    <row r="7" spans="1:11" ht="19.5" thickBot="1" x14ac:dyDescent="0.5">
      <c r="A7" s="4">
        <v>1387</v>
      </c>
      <c r="B7" s="7">
        <v>60794560</v>
      </c>
      <c r="C7" s="2">
        <v>23694701</v>
      </c>
      <c r="D7" s="7">
        <v>93233</v>
      </c>
      <c r="E7" s="2">
        <v>6841131</v>
      </c>
      <c r="F7" s="7">
        <v>91423625</v>
      </c>
      <c r="G7" s="23">
        <f t="shared" si="1"/>
        <v>1.3138623694624147</v>
      </c>
      <c r="H7" s="23">
        <f t="shared" si="0"/>
        <v>1.2953541492091871</v>
      </c>
      <c r="I7" s="23">
        <f t="shared" si="0"/>
        <v>1.8119679713919228</v>
      </c>
      <c r="J7" s="23">
        <f t="shared" si="0"/>
        <v>1.6524447066018746</v>
      </c>
      <c r="K7" s="23">
        <f t="shared" si="0"/>
        <v>1.329698401250152</v>
      </c>
    </row>
    <row r="8" spans="1:11" ht="19.5" thickBot="1" x14ac:dyDescent="0.5">
      <c r="A8" s="4">
        <v>1388</v>
      </c>
      <c r="B8" s="7">
        <v>80659558</v>
      </c>
      <c r="C8" s="2">
        <v>28684034</v>
      </c>
      <c r="D8" s="7">
        <v>167581</v>
      </c>
      <c r="E8" s="2">
        <v>6297569</v>
      </c>
      <c r="F8" s="7">
        <v>115808742</v>
      </c>
      <c r="G8" s="23">
        <f t="shared" si="1"/>
        <v>1.3267561768684566</v>
      </c>
      <c r="H8" s="23">
        <f t="shared" si="0"/>
        <v>1.2105674597877389</v>
      </c>
      <c r="I8" s="23">
        <f t="shared" si="0"/>
        <v>1.7974429654735984</v>
      </c>
      <c r="J8" s="23">
        <f t="shared" si="0"/>
        <v>0.92054500929743932</v>
      </c>
      <c r="K8" s="23">
        <f t="shared" si="0"/>
        <v>1.2667266475158909</v>
      </c>
    </row>
    <row r="9" spans="1:11" ht="19.5" thickBot="1" x14ac:dyDescent="0.5">
      <c r="A9" s="4">
        <v>1389</v>
      </c>
      <c r="B9" s="7">
        <v>95433215</v>
      </c>
      <c r="C9" s="2">
        <v>34416522</v>
      </c>
      <c r="D9" s="7">
        <v>251575</v>
      </c>
      <c r="E9" s="2">
        <v>7808524</v>
      </c>
      <c r="F9" s="7">
        <v>137909836</v>
      </c>
      <c r="G9" s="23">
        <f t="shared" si="1"/>
        <v>1.1831606491074498</v>
      </c>
      <c r="H9" s="23">
        <f t="shared" si="0"/>
        <v>1.1998494354036813</v>
      </c>
      <c r="I9" s="23">
        <f t="shared" si="0"/>
        <v>1.5012143381409586</v>
      </c>
      <c r="J9" s="23">
        <f t="shared" si="0"/>
        <v>1.2399267082266188</v>
      </c>
      <c r="K9" s="23">
        <f t="shared" si="0"/>
        <v>1.1908413269872149</v>
      </c>
    </row>
    <row r="10" spans="1:11" ht="19.5" thickBot="1" x14ac:dyDescent="0.5">
      <c r="A10" s="4">
        <v>1390</v>
      </c>
      <c r="B10" s="7">
        <v>111140776</v>
      </c>
      <c r="C10" s="2">
        <v>40085103</v>
      </c>
      <c r="D10" s="7">
        <v>332788</v>
      </c>
      <c r="E10" s="2">
        <v>7866774</v>
      </c>
      <c r="F10" s="7">
        <v>159425441</v>
      </c>
      <c r="G10" s="23">
        <f t="shared" si="1"/>
        <v>1.1645921810346638</v>
      </c>
      <c r="H10" s="23">
        <f t="shared" si="0"/>
        <v>1.1647052250079191</v>
      </c>
      <c r="I10" s="23">
        <f t="shared" si="0"/>
        <v>1.3228182450561463</v>
      </c>
      <c r="J10" s="23">
        <f t="shared" si="0"/>
        <v>1.0074597964993128</v>
      </c>
      <c r="K10" s="23">
        <f t="shared" si="0"/>
        <v>1.1560121135957264</v>
      </c>
    </row>
    <row r="11" spans="1:11" ht="19.5" thickBot="1" x14ac:dyDescent="0.5">
      <c r="A11" s="4">
        <v>1391</v>
      </c>
      <c r="B11" s="7">
        <v>146639674</v>
      </c>
      <c r="C11" s="2">
        <v>52500102</v>
      </c>
      <c r="D11" s="7">
        <v>651446</v>
      </c>
      <c r="E11" s="2">
        <v>11708983</v>
      </c>
      <c r="F11" s="7">
        <v>211500205</v>
      </c>
      <c r="G11" s="23">
        <f t="shared" si="1"/>
        <v>1.3194048060272676</v>
      </c>
      <c r="H11" s="23">
        <f t="shared" si="0"/>
        <v>1.3097160309155249</v>
      </c>
      <c r="I11" s="23">
        <f t="shared" si="0"/>
        <v>1.9575405363174152</v>
      </c>
      <c r="J11" s="23">
        <f t="shared" si="0"/>
        <v>1.4884097344095559</v>
      </c>
      <c r="K11" s="23">
        <f t="shared" si="0"/>
        <v>1.3266402380533482</v>
      </c>
    </row>
    <row r="12" spans="1:11" ht="19.5" thickBot="1" x14ac:dyDescent="0.5">
      <c r="A12" s="4">
        <v>1392</v>
      </c>
      <c r="B12" s="7">
        <v>195069164</v>
      </c>
      <c r="C12" s="2">
        <v>77709272</v>
      </c>
      <c r="D12" s="7">
        <v>802228</v>
      </c>
      <c r="E12" s="2">
        <v>16534031</v>
      </c>
      <c r="F12" s="7">
        <v>290114695</v>
      </c>
      <c r="G12" s="23">
        <f t="shared" si="1"/>
        <v>1.3302618498729069</v>
      </c>
      <c r="H12" s="23">
        <f t="shared" si="0"/>
        <v>1.4801737337576981</v>
      </c>
      <c r="I12" s="23">
        <f t="shared" si="0"/>
        <v>1.2314574039905073</v>
      </c>
      <c r="J12" s="23">
        <f t="shared" si="0"/>
        <v>1.4120808784161698</v>
      </c>
      <c r="K12" s="23">
        <f t="shared" si="0"/>
        <v>1.3716993560360851</v>
      </c>
    </row>
    <row r="13" spans="1:11" ht="19.5" thickBot="1" x14ac:dyDescent="0.5">
      <c r="A13" s="4">
        <v>1393</v>
      </c>
      <c r="B13" s="7">
        <v>263039614</v>
      </c>
      <c r="C13" s="2">
        <v>118260691</v>
      </c>
      <c r="D13" s="7">
        <v>1695036</v>
      </c>
      <c r="E13" s="2">
        <v>21881749</v>
      </c>
      <c r="F13" s="7">
        <v>404877090</v>
      </c>
      <c r="G13" s="23">
        <f t="shared" si="1"/>
        <v>1.3484428220546432</v>
      </c>
      <c r="H13" s="23">
        <f t="shared" si="0"/>
        <v>1.5218350134588829</v>
      </c>
      <c r="I13" s="23">
        <f t="shared" si="0"/>
        <v>2.1129105441345852</v>
      </c>
      <c r="J13" s="23">
        <f t="shared" si="0"/>
        <v>1.323437037223409</v>
      </c>
      <c r="K13" s="23">
        <f t="shared" si="0"/>
        <v>1.3955759462649764</v>
      </c>
    </row>
    <row r="14" spans="1:11" ht="19.5" thickBot="1" x14ac:dyDescent="0.5">
      <c r="A14" s="4">
        <v>1394</v>
      </c>
      <c r="B14" s="7">
        <v>325324666</v>
      </c>
      <c r="C14" s="2">
        <v>161464664</v>
      </c>
      <c r="D14" s="7">
        <v>1495985</v>
      </c>
      <c r="E14" s="2">
        <v>29874175</v>
      </c>
      <c r="F14" s="7">
        <v>518159490</v>
      </c>
      <c r="G14" s="23">
        <f t="shared" si="1"/>
        <v>1.2367896266757752</v>
      </c>
      <c r="H14" s="23">
        <f t="shared" si="0"/>
        <v>1.3653282644864642</v>
      </c>
      <c r="I14" s="23">
        <f t="shared" si="0"/>
        <v>0.88256827583602948</v>
      </c>
      <c r="J14" s="23">
        <f t="shared" si="0"/>
        <v>1.3652553550449738</v>
      </c>
      <c r="K14" s="23">
        <f t="shared" si="0"/>
        <v>1.279794542091774</v>
      </c>
    </row>
    <row r="15" spans="1:11" ht="19.5" thickBot="1" x14ac:dyDescent="0.5">
      <c r="A15" s="4">
        <v>1395</v>
      </c>
      <c r="B15" s="7">
        <v>396588712</v>
      </c>
      <c r="C15" s="2">
        <v>196222804</v>
      </c>
      <c r="D15" s="7">
        <v>1346047</v>
      </c>
      <c r="E15" s="2">
        <v>31652315</v>
      </c>
      <c r="F15" s="7">
        <v>625809878</v>
      </c>
      <c r="G15" s="23">
        <f t="shared" si="1"/>
        <v>1.2190551576559523</v>
      </c>
      <c r="H15" s="23">
        <f t="shared" si="0"/>
        <v>1.2152677814385444</v>
      </c>
      <c r="I15" s="23">
        <f t="shared" si="0"/>
        <v>0.89977305922185047</v>
      </c>
      <c r="J15" s="23">
        <f t="shared" si="0"/>
        <v>1.0595209742193719</v>
      </c>
      <c r="K15" s="23">
        <f t="shared" si="0"/>
        <v>1.2077553148741906</v>
      </c>
    </row>
    <row r="16" spans="1:11" ht="19.5" thickBot="1" x14ac:dyDescent="0.5">
      <c r="A16" s="4">
        <v>1396</v>
      </c>
      <c r="B16" s="7">
        <v>481980526</v>
      </c>
      <c r="C16" s="2">
        <v>226897150</v>
      </c>
      <c r="D16" s="7">
        <v>1527714</v>
      </c>
      <c r="E16" s="2">
        <v>25375169</v>
      </c>
      <c r="F16" s="7">
        <v>735780559</v>
      </c>
      <c r="G16" s="23">
        <f t="shared" si="1"/>
        <v>1.215315795473271</v>
      </c>
      <c r="H16" s="23">
        <f t="shared" si="0"/>
        <v>1.156324063129788</v>
      </c>
      <c r="I16" s="23">
        <f t="shared" si="0"/>
        <v>1.1349633408045929</v>
      </c>
      <c r="J16" s="23">
        <f t="shared" si="0"/>
        <v>0.80168445815100731</v>
      </c>
      <c r="K16" s="23">
        <f t="shared" si="0"/>
        <v>1.1757253838041848</v>
      </c>
    </row>
    <row r="17" spans="1:11" ht="19.5" thickBot="1" x14ac:dyDescent="0.5">
      <c r="A17" s="4">
        <v>1397</v>
      </c>
      <c r="B17" s="7">
        <v>598049378</v>
      </c>
      <c r="C17" s="2">
        <v>252692181</v>
      </c>
      <c r="D17" s="7">
        <v>1756585</v>
      </c>
      <c r="E17" s="2">
        <v>29079031</v>
      </c>
      <c r="F17" s="7">
        <v>881577175</v>
      </c>
      <c r="G17" s="23">
        <f t="shared" si="1"/>
        <v>1.2408164764731595</v>
      </c>
      <c r="H17" s="23">
        <f t="shared" si="0"/>
        <v>1.1136860070741303</v>
      </c>
      <c r="I17" s="23">
        <f t="shared" si="0"/>
        <v>1.1498127267276466</v>
      </c>
      <c r="J17" s="23">
        <f t="shared" si="0"/>
        <v>1.1459640327912692</v>
      </c>
      <c r="K17" s="23">
        <f t="shared" si="0"/>
        <v>1.1981523080715157</v>
      </c>
    </row>
    <row r="18" spans="1:11" ht="19.5" thickBot="1" x14ac:dyDescent="0.5">
      <c r="A18" s="4">
        <v>1398</v>
      </c>
      <c r="B18" s="17">
        <v>818200667</v>
      </c>
      <c r="C18" s="18">
        <v>225230546</v>
      </c>
      <c r="D18" s="17">
        <v>1871987</v>
      </c>
      <c r="E18" s="18">
        <v>38584497</v>
      </c>
      <c r="F18" s="17">
        <v>1083887697</v>
      </c>
      <c r="G18" s="23">
        <f t="shared" si="1"/>
        <v>1.3681155722228675</v>
      </c>
      <c r="H18" s="23">
        <f t="shared" si="0"/>
        <v>0.89132376438667882</v>
      </c>
      <c r="I18" s="23">
        <f t="shared" si="0"/>
        <v>1.0656967923556218</v>
      </c>
      <c r="J18" s="23">
        <f t="shared" si="0"/>
        <v>1.3268838634960016</v>
      </c>
      <c r="K18" s="23">
        <f t="shared" si="0"/>
        <v>1.2294870236403297</v>
      </c>
    </row>
    <row r="19" spans="1:11" ht="19.5" thickBot="1" x14ac:dyDescent="0.5">
      <c r="A19" s="4">
        <v>1399</v>
      </c>
      <c r="B19" s="17">
        <v>1141059832</v>
      </c>
      <c r="C19" s="18">
        <v>324445284</v>
      </c>
      <c r="D19" s="17">
        <v>1498728</v>
      </c>
      <c r="E19" s="18">
        <v>46288510</v>
      </c>
      <c r="F19" s="17">
        <v>1513292354</v>
      </c>
      <c r="G19" s="23">
        <f t="shared" si="1"/>
        <v>1.3945965556148832</v>
      </c>
      <c r="H19" s="23">
        <f t="shared" si="0"/>
        <v>1.4405030301706945</v>
      </c>
      <c r="I19" s="23">
        <f t="shared" si="0"/>
        <v>0.80060812388120217</v>
      </c>
      <c r="J19" s="23">
        <f t="shared" si="0"/>
        <v>1.1996660213038413</v>
      </c>
      <c r="K19" s="23">
        <f t="shared" si="0"/>
        <v>1.3961708008943292</v>
      </c>
    </row>
    <row r="20" spans="1:11" ht="19.5" thickBot="1" x14ac:dyDescent="0.5">
      <c r="A20" s="4">
        <v>1400</v>
      </c>
      <c r="B20" s="17">
        <v>1594146779</v>
      </c>
      <c r="C20" s="18">
        <v>566192728</v>
      </c>
      <c r="D20" s="17">
        <v>3266609</v>
      </c>
      <c r="E20" s="18">
        <v>80595199</v>
      </c>
      <c r="F20" s="17">
        <f>SUM(B20:E20)</f>
        <v>2244201315</v>
      </c>
      <c r="G20" s="23">
        <f>B20/B19</f>
        <v>1.3970755382790478</v>
      </c>
      <c r="H20" s="23">
        <f t="shared" ref="H20:K20" si="2">C20/C19</f>
        <v>1.7451100568316475</v>
      </c>
      <c r="I20" s="23">
        <f t="shared" si="2"/>
        <v>2.1795876236381786</v>
      </c>
      <c r="J20" s="23">
        <f t="shared" si="2"/>
        <v>1.7411491318255869</v>
      </c>
      <c r="K20" s="23">
        <f t="shared" si="2"/>
        <v>1.4829925685331256</v>
      </c>
    </row>
    <row r="21" spans="1:11" ht="19.5" thickBot="1" x14ac:dyDescent="0.5">
      <c r="A21" s="4">
        <v>1401</v>
      </c>
      <c r="B21" s="17">
        <v>3090022782</v>
      </c>
      <c r="C21" s="18">
        <v>745074591</v>
      </c>
      <c r="D21" s="17">
        <v>2670290</v>
      </c>
      <c r="E21" s="18">
        <v>106333221</v>
      </c>
      <c r="F21" s="17">
        <f>SUM(B21:E21)</f>
        <v>3944100884</v>
      </c>
      <c r="G21" s="23">
        <f t="shared" ref="G21:G22" si="3">B21/B20</f>
        <v>1.9383552522926122</v>
      </c>
      <c r="H21" s="23">
        <f t="shared" ref="H21:H22" si="4">C21/C20</f>
        <v>1.3159381146272864</v>
      </c>
      <c r="I21" s="23">
        <f t="shared" ref="I21:I22" si="5">D21/D20</f>
        <v>0.81745014478316813</v>
      </c>
      <c r="J21" s="23">
        <f t="shared" ref="J21:J22" si="6">E21/E20</f>
        <v>1.3193493200506894</v>
      </c>
      <c r="K21" s="23">
        <f t="shared" ref="K21:K22" si="7">F21/F20</f>
        <v>1.7574630482738132</v>
      </c>
    </row>
    <row r="22" spans="1:11" ht="19.5" thickBot="1" x14ac:dyDescent="0.5">
      <c r="A22" s="4">
        <v>1402</v>
      </c>
      <c r="B22" s="17">
        <v>4616975513</v>
      </c>
      <c r="C22" s="18">
        <v>1148120834</v>
      </c>
      <c r="D22" s="17">
        <v>3151350</v>
      </c>
      <c r="E22" s="18">
        <v>134177650</v>
      </c>
      <c r="F22" s="17">
        <f>SUM(B22:E22)</f>
        <v>5902425347</v>
      </c>
      <c r="G22" s="23">
        <f t="shared" si="3"/>
        <v>1.4941558165508697</v>
      </c>
      <c r="H22" s="23">
        <f t="shared" si="4"/>
        <v>1.5409475076301455</v>
      </c>
      <c r="I22" s="23">
        <f t="shared" si="5"/>
        <v>1.1801527174951034</v>
      </c>
      <c r="J22" s="23">
        <f t="shared" si="6"/>
        <v>1.2618601104917155</v>
      </c>
      <c r="K22" s="23">
        <f t="shared" si="7"/>
        <v>1.4965198712193997</v>
      </c>
    </row>
    <row r="23" spans="1:11" ht="21.75" thickBot="1" x14ac:dyDescent="0.6">
      <c r="A23" s="4" t="s">
        <v>34</v>
      </c>
      <c r="B23" s="24">
        <f>GEOMEAN(G4:G22)-1</f>
        <v>0.335531441963832</v>
      </c>
      <c r="C23" s="24">
        <f t="shared" ref="C23:F23" si="8">GEOMEAN(H4:H22)-1</f>
        <v>0.29037962941898932</v>
      </c>
      <c r="D23" s="24">
        <f t="shared" si="8"/>
        <v>0.1958775645086388</v>
      </c>
      <c r="E23" s="24">
        <f t="shared" si="8"/>
        <v>0.24862680179651742</v>
      </c>
      <c r="F23" s="24">
        <f t="shared" si="8"/>
        <v>0.32037872677508017</v>
      </c>
    </row>
  </sheetData>
  <mergeCells count="1">
    <mergeCell ref="A1:F1"/>
  </mergeCells>
  <phoneticPr fontId="3" type="noConversion"/>
  <printOptions horizontalCentered="1"/>
  <pageMargins left="0" right="0" top="1.9685039370078741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U73"/>
  <sheetViews>
    <sheetView rightToLeft="1" tabSelected="1" view="pageBreakPreview" zoomScale="80" zoomScaleNormal="100" zoomScaleSheetLayoutView="80" workbookViewId="0">
      <pane ySplit="2" topLeftCell="A3" activePane="bottomLeft" state="frozen"/>
      <selection pane="bottomLeft" activeCell="F17" sqref="F17"/>
    </sheetView>
  </sheetViews>
  <sheetFormatPr defaultRowHeight="12.75" x14ac:dyDescent="0.2"/>
  <cols>
    <col min="1" max="1" width="15" customWidth="1"/>
    <col min="2" max="2" width="14.28515625" customWidth="1"/>
    <col min="3" max="3" width="7.5703125" customWidth="1"/>
    <col min="4" max="4" width="14.5703125" customWidth="1"/>
    <col min="5" max="5" width="8.5703125" customWidth="1"/>
    <col min="6" max="6" width="11.42578125" customWidth="1"/>
    <col min="7" max="7" width="15.140625" customWidth="1"/>
    <col min="8" max="8" width="7.140625" customWidth="1"/>
    <col min="9" max="9" width="16" customWidth="1"/>
    <col min="10" max="10" width="6.28515625" customWidth="1"/>
    <col min="11" max="11" width="16.140625" customWidth="1"/>
    <col min="13" max="13" width="11" bestFit="1" customWidth="1"/>
  </cols>
  <sheetData>
    <row r="1" spans="1:21" ht="15.95" customHeight="1" thickBot="1" x14ac:dyDescent="0.25">
      <c r="A1" s="30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21" ht="40.5" customHeight="1" thickBot="1" x14ac:dyDescent="0.25">
      <c r="A2" s="9" t="s">
        <v>0</v>
      </c>
      <c r="B2" s="9" t="s">
        <v>23</v>
      </c>
      <c r="C2" s="9" t="s">
        <v>28</v>
      </c>
      <c r="D2" s="9" t="s">
        <v>24</v>
      </c>
      <c r="E2" s="9" t="s">
        <v>28</v>
      </c>
      <c r="F2" s="5" t="s">
        <v>25</v>
      </c>
      <c r="G2" s="9" t="s">
        <v>26</v>
      </c>
      <c r="H2" s="9" t="s">
        <v>28</v>
      </c>
      <c r="I2" s="9" t="s">
        <v>29</v>
      </c>
      <c r="J2" s="9" t="s">
        <v>28</v>
      </c>
      <c r="K2" s="14" t="s">
        <v>33</v>
      </c>
    </row>
    <row r="3" spans="1:21" ht="17.100000000000001" customHeight="1" thickBot="1" x14ac:dyDescent="0.5">
      <c r="A3" s="12">
        <v>1340</v>
      </c>
      <c r="B3" s="17">
        <v>1776</v>
      </c>
      <c r="C3" s="2"/>
      <c r="D3" s="17">
        <v>1383</v>
      </c>
      <c r="E3" s="2"/>
      <c r="F3" s="15">
        <f>D3/B3</f>
        <v>0.77871621621621623</v>
      </c>
      <c r="G3" s="18">
        <v>1741</v>
      </c>
      <c r="H3" s="7"/>
      <c r="I3" s="18">
        <v>1264</v>
      </c>
      <c r="J3" s="7"/>
      <c r="K3" s="13">
        <f>I3/G3</f>
        <v>0.72601952900631817</v>
      </c>
    </row>
    <row r="4" spans="1:21" ht="17.100000000000001" customHeight="1" thickBot="1" x14ac:dyDescent="0.5">
      <c r="A4" s="4">
        <v>1341</v>
      </c>
      <c r="B4" s="17">
        <v>1883</v>
      </c>
      <c r="C4" s="13">
        <f>B4/B3</f>
        <v>1.0602477477477477</v>
      </c>
      <c r="D4" s="17">
        <v>1392</v>
      </c>
      <c r="E4" s="13">
        <f>D4/D3</f>
        <v>1.0065075921908895</v>
      </c>
      <c r="F4" s="15">
        <f t="shared" ref="F4:F65" si="0">D4/B4</f>
        <v>0.73924588422729687</v>
      </c>
      <c r="G4" s="18">
        <v>1838</v>
      </c>
      <c r="H4" s="6">
        <f>G4/G3</f>
        <v>1.0557151062607697</v>
      </c>
      <c r="I4" s="18">
        <v>1246</v>
      </c>
      <c r="J4" s="6">
        <f>I4/I3</f>
        <v>0.98575949367088611</v>
      </c>
      <c r="K4" s="13">
        <f t="shared" ref="K4:K65" si="1">I4/G4</f>
        <v>0.6779107725788901</v>
      </c>
      <c r="L4" s="23">
        <f>B4/B3</f>
        <v>1.0602477477477477</v>
      </c>
      <c r="M4" s="23" t="e">
        <f t="shared" ref="M4:U19" si="2">C4/C3</f>
        <v>#DIV/0!</v>
      </c>
      <c r="N4" s="23">
        <f t="shared" si="2"/>
        <v>1.0065075921908895</v>
      </c>
      <c r="O4" s="23" t="e">
        <f t="shared" si="2"/>
        <v>#DIV/0!</v>
      </c>
      <c r="P4" s="23">
        <f t="shared" si="2"/>
        <v>0.94931358668668053</v>
      </c>
      <c r="Q4" s="23">
        <f t="shared" si="2"/>
        <v>1.0557151062607697</v>
      </c>
      <c r="R4" s="23" t="e">
        <f t="shared" si="2"/>
        <v>#DIV/0!</v>
      </c>
      <c r="S4" s="23">
        <f t="shared" si="2"/>
        <v>0.98575949367088611</v>
      </c>
      <c r="T4" s="23" t="e">
        <f t="shared" si="2"/>
        <v>#DIV/0!</v>
      </c>
      <c r="U4" s="23">
        <f t="shared" si="2"/>
        <v>0.93373627773722134</v>
      </c>
    </row>
    <row r="5" spans="1:21" ht="17.100000000000001" customHeight="1" thickBot="1" x14ac:dyDescent="0.5">
      <c r="A5" s="12">
        <v>1342</v>
      </c>
      <c r="B5" s="17">
        <v>1939</v>
      </c>
      <c r="C5" s="13">
        <f t="shared" ref="C5:C65" si="3">B5/B4</f>
        <v>1.029739776951673</v>
      </c>
      <c r="D5" s="17">
        <v>1538</v>
      </c>
      <c r="E5" s="13">
        <f t="shared" ref="E5:E65" si="4">D5/D4</f>
        <v>1.1048850574712643</v>
      </c>
      <c r="F5" s="15">
        <f t="shared" si="0"/>
        <v>0.79319236719958741</v>
      </c>
      <c r="G5" s="18">
        <v>1883</v>
      </c>
      <c r="H5" s="6">
        <f t="shared" ref="H5:H65" si="5">G5/G4</f>
        <v>1.0244831338411318</v>
      </c>
      <c r="I5" s="18">
        <v>1375</v>
      </c>
      <c r="J5" s="6">
        <f t="shared" ref="J5:J65" si="6">I5/I4</f>
        <v>1.1035313001605136</v>
      </c>
      <c r="K5" s="13">
        <f t="shared" si="1"/>
        <v>0.73021773765268194</v>
      </c>
      <c r="L5" s="23">
        <f t="shared" ref="L5:U43" si="7">B5/B4</f>
        <v>1.029739776951673</v>
      </c>
      <c r="M5" s="23">
        <f t="shared" si="2"/>
        <v>0.97122562074677177</v>
      </c>
      <c r="N5" s="23">
        <f t="shared" si="2"/>
        <v>1.1048850574712643</v>
      </c>
      <c r="O5" s="23">
        <f t="shared" si="2"/>
        <v>1.0977414040824414</v>
      </c>
      <c r="P5" s="23">
        <f t="shared" si="2"/>
        <v>1.0729750197103614</v>
      </c>
      <c r="Q5" s="23">
        <f t="shared" si="2"/>
        <v>1.0244831338411318</v>
      </c>
      <c r="R5" s="23">
        <f t="shared" si="2"/>
        <v>0.97041628727824281</v>
      </c>
      <c r="S5" s="23">
        <f t="shared" si="2"/>
        <v>1.1035313001605136</v>
      </c>
      <c r="T5" s="23">
        <f t="shared" si="2"/>
        <v>1.1194731648498308</v>
      </c>
      <c r="U5" s="23">
        <f t="shared" si="2"/>
        <v>1.0771590704700076</v>
      </c>
    </row>
    <row r="6" spans="1:21" ht="17.100000000000001" customHeight="1" thickBot="1" x14ac:dyDescent="0.5">
      <c r="A6" s="4">
        <v>1343</v>
      </c>
      <c r="B6" s="17">
        <v>2012</v>
      </c>
      <c r="C6" s="13">
        <f t="shared" si="3"/>
        <v>1.037648272305312</v>
      </c>
      <c r="D6" s="17">
        <v>1576</v>
      </c>
      <c r="E6" s="13">
        <f t="shared" si="4"/>
        <v>1.024707412223667</v>
      </c>
      <c r="F6" s="15">
        <f t="shared" si="0"/>
        <v>0.78330019880715707</v>
      </c>
      <c r="G6" s="18">
        <v>1939</v>
      </c>
      <c r="H6" s="6">
        <f t="shared" si="5"/>
        <v>1.029739776951673</v>
      </c>
      <c r="I6" s="18">
        <v>1393</v>
      </c>
      <c r="J6" s="6">
        <f t="shared" si="6"/>
        <v>1.013090909090909</v>
      </c>
      <c r="K6" s="13">
        <f t="shared" si="1"/>
        <v>0.71841155234657039</v>
      </c>
      <c r="L6" s="23">
        <f t="shared" si="7"/>
        <v>1.037648272305312</v>
      </c>
      <c r="M6" s="23">
        <f t="shared" si="2"/>
        <v>1.0076800911557</v>
      </c>
      <c r="N6" s="23">
        <f t="shared" si="2"/>
        <v>1.024707412223667</v>
      </c>
      <c r="O6" s="23">
        <f t="shared" si="2"/>
        <v>0.92743349662896268</v>
      </c>
      <c r="P6" s="23">
        <f t="shared" si="2"/>
        <v>0.98752866416585017</v>
      </c>
      <c r="Q6" s="23">
        <f t="shared" si="2"/>
        <v>1.029739776951673</v>
      </c>
      <c r="R6" s="23">
        <f t="shared" si="2"/>
        <v>1.0051310196692378</v>
      </c>
      <c r="S6" s="23">
        <f t="shared" si="2"/>
        <v>1.013090909090909</v>
      </c>
      <c r="T6" s="23">
        <f t="shared" si="2"/>
        <v>0.91804456198347106</v>
      </c>
      <c r="U6" s="23">
        <f t="shared" si="2"/>
        <v>0.98383196586806687</v>
      </c>
    </row>
    <row r="7" spans="1:21" ht="17.100000000000001" customHeight="1" thickBot="1" x14ac:dyDescent="0.5">
      <c r="A7" s="12">
        <v>1344</v>
      </c>
      <c r="B7" s="17">
        <v>2551</v>
      </c>
      <c r="C7" s="13">
        <f t="shared" si="3"/>
        <v>1.2678926441351888</v>
      </c>
      <c r="D7" s="17">
        <v>1780</v>
      </c>
      <c r="E7" s="13">
        <f t="shared" si="4"/>
        <v>1.1294416243654823</v>
      </c>
      <c r="F7" s="15">
        <f t="shared" si="0"/>
        <v>0.697765582124657</v>
      </c>
      <c r="G7" s="18">
        <v>2435</v>
      </c>
      <c r="H7" s="6">
        <f t="shared" si="5"/>
        <v>1.255801959773079</v>
      </c>
      <c r="I7" s="18">
        <v>1574</v>
      </c>
      <c r="J7" s="6">
        <f t="shared" si="6"/>
        <v>1.1299353912419239</v>
      </c>
      <c r="K7" s="13">
        <f t="shared" si="1"/>
        <v>0.64640657084188913</v>
      </c>
      <c r="L7" s="23">
        <f t="shared" si="7"/>
        <v>1.2678926441351888</v>
      </c>
      <c r="M7" s="23">
        <f t="shared" si="2"/>
        <v>1.2218905750388325</v>
      </c>
      <c r="N7" s="23">
        <f t="shared" si="2"/>
        <v>1.1294416243654823</v>
      </c>
      <c r="O7" s="23">
        <f t="shared" si="2"/>
        <v>1.1022088948439797</v>
      </c>
      <c r="P7" s="23">
        <f t="shared" si="2"/>
        <v>0.89080225332157992</v>
      </c>
      <c r="Q7" s="23">
        <f t="shared" si="2"/>
        <v>1.255801959773079</v>
      </c>
      <c r="R7" s="23">
        <f t="shared" si="2"/>
        <v>1.2195333111153726</v>
      </c>
      <c r="S7" s="23">
        <f t="shared" si="2"/>
        <v>1.1299353912419239</v>
      </c>
      <c r="T7" s="23">
        <f t="shared" si="2"/>
        <v>1.1153346467750505</v>
      </c>
      <c r="U7" s="23">
        <f t="shared" si="2"/>
        <v>0.89977196041810703</v>
      </c>
    </row>
    <row r="8" spans="1:21" ht="17.100000000000001" customHeight="1" thickBot="1" x14ac:dyDescent="0.5">
      <c r="A8" s="4">
        <v>1345</v>
      </c>
      <c r="B8" s="17">
        <v>3022</v>
      </c>
      <c r="C8" s="13">
        <f t="shared" si="3"/>
        <v>1.1846334770678166</v>
      </c>
      <c r="D8" s="17">
        <v>2099</v>
      </c>
      <c r="E8" s="13">
        <f t="shared" si="4"/>
        <v>1.1792134831460674</v>
      </c>
      <c r="F8" s="15">
        <f t="shared" si="0"/>
        <v>0.69457313037723367</v>
      </c>
      <c r="G8" s="18">
        <v>2932</v>
      </c>
      <c r="H8" s="6">
        <f t="shared" si="5"/>
        <v>1.2041067761806981</v>
      </c>
      <c r="I8" s="18">
        <v>1866</v>
      </c>
      <c r="J8" s="6">
        <f t="shared" si="6"/>
        <v>1.1855146124523508</v>
      </c>
      <c r="K8" s="13">
        <f t="shared" si="1"/>
        <v>0.63642564802182811</v>
      </c>
      <c r="L8" s="23">
        <f t="shared" si="7"/>
        <v>1.1846334770678166</v>
      </c>
      <c r="M8" s="23">
        <f t="shared" si="2"/>
        <v>0.93433263655838783</v>
      </c>
      <c r="N8" s="23">
        <f t="shared" si="2"/>
        <v>1.1792134831460674</v>
      </c>
      <c r="O8" s="23">
        <f t="shared" si="2"/>
        <v>1.0440676682237091</v>
      </c>
      <c r="P8" s="23">
        <f t="shared" si="2"/>
        <v>0.99542475033276578</v>
      </c>
      <c r="Q8" s="23">
        <f t="shared" si="2"/>
        <v>1.2041067761806981</v>
      </c>
      <c r="R8" s="23">
        <f t="shared" si="2"/>
        <v>0.95883492361986589</v>
      </c>
      <c r="S8" s="23">
        <f t="shared" si="2"/>
        <v>1.1855146124523508</v>
      </c>
      <c r="T8" s="23">
        <f t="shared" si="2"/>
        <v>1.0491879638793677</v>
      </c>
      <c r="U8" s="23">
        <f t="shared" si="2"/>
        <v>0.98455937289272644</v>
      </c>
    </row>
    <row r="9" spans="1:21" ht="17.100000000000001" customHeight="1" thickBot="1" x14ac:dyDescent="0.5">
      <c r="A9" s="12">
        <v>1346</v>
      </c>
      <c r="B9" s="17">
        <v>3728</v>
      </c>
      <c r="C9" s="13">
        <f t="shared" si="3"/>
        <v>1.2336201191264065</v>
      </c>
      <c r="D9" s="17">
        <v>2422</v>
      </c>
      <c r="E9" s="13">
        <f t="shared" si="4"/>
        <v>1.1538828013339686</v>
      </c>
      <c r="F9" s="15">
        <f t="shared" si="0"/>
        <v>0.64967811158798283</v>
      </c>
      <c r="G9" s="18">
        <v>3494</v>
      </c>
      <c r="H9" s="6">
        <f t="shared" si="5"/>
        <v>1.1916780354706684</v>
      </c>
      <c r="I9" s="18">
        <v>2157</v>
      </c>
      <c r="J9" s="6">
        <f t="shared" si="6"/>
        <v>1.1559485530546625</v>
      </c>
      <c r="K9" s="13">
        <f t="shared" si="1"/>
        <v>0.61734401831711505</v>
      </c>
      <c r="L9" s="23">
        <f t="shared" si="7"/>
        <v>1.2336201191264065</v>
      </c>
      <c r="M9" s="23">
        <f t="shared" si="2"/>
        <v>1.0413517286206031</v>
      </c>
      <c r="N9" s="23">
        <f t="shared" si="2"/>
        <v>1.1538828013339686</v>
      </c>
      <c r="O9" s="23">
        <f t="shared" si="2"/>
        <v>0.97851900256048785</v>
      </c>
      <c r="P9" s="23">
        <f t="shared" si="2"/>
        <v>0.93536315065216002</v>
      </c>
      <c r="Q9" s="23">
        <f t="shared" si="2"/>
        <v>1.1916780354706684</v>
      </c>
      <c r="R9" s="23">
        <f t="shared" si="2"/>
        <v>0.98967804105425572</v>
      </c>
      <c r="S9" s="23">
        <f t="shared" si="2"/>
        <v>1.1559485530546625</v>
      </c>
      <c r="T9" s="23">
        <f t="shared" si="2"/>
        <v>0.97506056940409358</v>
      </c>
      <c r="U9" s="23">
        <f t="shared" si="2"/>
        <v>0.97001750359366634</v>
      </c>
    </row>
    <row r="10" spans="1:21" ht="17.100000000000001" customHeight="1" thickBot="1" x14ac:dyDescent="0.5">
      <c r="A10" s="4">
        <v>1347</v>
      </c>
      <c r="B10" s="17">
        <v>4659</v>
      </c>
      <c r="C10" s="13">
        <f t="shared" si="3"/>
        <v>1.2497317596566524</v>
      </c>
      <c r="D10" s="17">
        <v>2917</v>
      </c>
      <c r="E10" s="13">
        <f t="shared" si="4"/>
        <v>1.2043765483071842</v>
      </c>
      <c r="F10" s="15">
        <f t="shared" si="0"/>
        <v>0.62610002146383348</v>
      </c>
      <c r="G10" s="18">
        <v>4489</v>
      </c>
      <c r="H10" s="6">
        <f t="shared" si="5"/>
        <v>1.2847738981110475</v>
      </c>
      <c r="I10" s="18">
        <v>2582</v>
      </c>
      <c r="J10" s="6">
        <f t="shared" si="6"/>
        <v>1.197032916087158</v>
      </c>
      <c r="K10" s="13">
        <f t="shared" si="1"/>
        <v>0.57518378257963909</v>
      </c>
      <c r="L10" s="23">
        <f t="shared" si="7"/>
        <v>1.2497317596566524</v>
      </c>
      <c r="M10" s="23">
        <f t="shared" si="2"/>
        <v>1.0130604553869107</v>
      </c>
      <c r="N10" s="23">
        <f t="shared" si="2"/>
        <v>1.2043765483071842</v>
      </c>
      <c r="O10" s="23">
        <f t="shared" si="2"/>
        <v>1.0437598575131213</v>
      </c>
      <c r="P10" s="23">
        <f t="shared" si="2"/>
        <v>0.9637080429468089</v>
      </c>
      <c r="Q10" s="23">
        <f t="shared" si="2"/>
        <v>1.2847738981110475</v>
      </c>
      <c r="R10" s="23">
        <f t="shared" si="2"/>
        <v>1.0781216569151664</v>
      </c>
      <c r="S10" s="23">
        <f t="shared" si="2"/>
        <v>1.197032916087158</v>
      </c>
      <c r="T10" s="23">
        <f t="shared" si="2"/>
        <v>1.035541688186665</v>
      </c>
      <c r="U10" s="23">
        <f t="shared" si="2"/>
        <v>0.9317070636686412</v>
      </c>
    </row>
    <row r="11" spans="1:21" ht="17.100000000000001" customHeight="1" thickBot="1" x14ac:dyDescent="0.5">
      <c r="A11" s="12">
        <v>1348</v>
      </c>
      <c r="B11" s="17">
        <v>5907</v>
      </c>
      <c r="C11" s="13">
        <f t="shared" si="3"/>
        <v>1.2678686413393432</v>
      </c>
      <c r="D11" s="17">
        <v>3607</v>
      </c>
      <c r="E11" s="13">
        <f t="shared" si="4"/>
        <v>1.2365443949262942</v>
      </c>
      <c r="F11" s="15">
        <f t="shared" si="0"/>
        <v>0.61063145420687315</v>
      </c>
      <c r="G11" s="18">
        <v>5511</v>
      </c>
      <c r="H11" s="6">
        <f t="shared" si="5"/>
        <v>1.2276676319893072</v>
      </c>
      <c r="I11" s="18">
        <v>3206</v>
      </c>
      <c r="J11" s="6">
        <f t="shared" si="6"/>
        <v>1.2416731216111541</v>
      </c>
      <c r="K11" s="13">
        <f t="shared" si="1"/>
        <v>0.58174559970967155</v>
      </c>
      <c r="L11" s="23">
        <f t="shared" si="7"/>
        <v>1.2678686413393432</v>
      </c>
      <c r="M11" s="23">
        <f t="shared" si="2"/>
        <v>1.0145126196422132</v>
      </c>
      <c r="N11" s="23">
        <f t="shared" si="2"/>
        <v>1.2365443949262942</v>
      </c>
      <c r="O11" s="23">
        <f t="shared" si="2"/>
        <v>1.0267091273608107</v>
      </c>
      <c r="P11" s="23">
        <f t="shared" si="2"/>
        <v>0.97529377619123137</v>
      </c>
      <c r="Q11" s="23">
        <f t="shared" si="2"/>
        <v>1.2276676319893072</v>
      </c>
      <c r="R11" s="23">
        <f t="shared" si="2"/>
        <v>0.95555150505026498</v>
      </c>
      <c r="S11" s="23">
        <f t="shared" si="2"/>
        <v>1.2416731216111541</v>
      </c>
      <c r="T11" s="23">
        <f t="shared" si="2"/>
        <v>1.0372923792855382</v>
      </c>
      <c r="U11" s="23">
        <f t="shared" si="2"/>
        <v>1.0114082095649557</v>
      </c>
    </row>
    <row r="12" spans="1:21" ht="17.100000000000001" customHeight="1" thickBot="1" x14ac:dyDescent="0.5">
      <c r="A12" s="4">
        <v>1349</v>
      </c>
      <c r="B12" s="17">
        <v>7026</v>
      </c>
      <c r="C12" s="13">
        <f t="shared" si="3"/>
        <v>1.1894362620619603</v>
      </c>
      <c r="D12" s="17">
        <v>4575</v>
      </c>
      <c r="E12" s="13">
        <f t="shared" si="4"/>
        <v>1.2683670640421403</v>
      </c>
      <c r="F12" s="15">
        <f t="shared" si="0"/>
        <v>0.65115286080273271</v>
      </c>
      <c r="G12" s="18">
        <v>6393</v>
      </c>
      <c r="H12" s="6">
        <f t="shared" si="5"/>
        <v>1.1600435492651062</v>
      </c>
      <c r="I12" s="18">
        <v>4066</v>
      </c>
      <c r="J12" s="6">
        <f t="shared" si="6"/>
        <v>1.2682470368059888</v>
      </c>
      <c r="K12" s="13">
        <f t="shared" si="1"/>
        <v>0.63600813389644928</v>
      </c>
      <c r="L12" s="23">
        <f t="shared" si="7"/>
        <v>1.1894362620619603</v>
      </c>
      <c r="M12" s="23">
        <f t="shared" si="2"/>
        <v>0.93813840273348115</v>
      </c>
      <c r="N12" s="23">
        <f t="shared" si="2"/>
        <v>1.2683670640421403</v>
      </c>
      <c r="O12" s="23">
        <f t="shared" si="2"/>
        <v>1.0257351610232668</v>
      </c>
      <c r="P12" s="23">
        <f t="shared" si="2"/>
        <v>1.0663598416306466</v>
      </c>
      <c r="Q12" s="23">
        <f t="shared" si="2"/>
        <v>1.1600435492651062</v>
      </c>
      <c r="R12" s="23">
        <f t="shared" si="2"/>
        <v>0.94491661996934528</v>
      </c>
      <c r="S12" s="23">
        <f t="shared" si="2"/>
        <v>1.2682470368059888</v>
      </c>
      <c r="T12" s="23">
        <f t="shared" si="2"/>
        <v>1.0214016996360147</v>
      </c>
      <c r="U12" s="23">
        <f t="shared" si="2"/>
        <v>1.0932753667820749</v>
      </c>
    </row>
    <row r="13" spans="1:21" ht="17.100000000000001" customHeight="1" thickBot="1" x14ac:dyDescent="0.5">
      <c r="A13" s="12">
        <v>1350</v>
      </c>
      <c r="B13" s="17">
        <v>8272</v>
      </c>
      <c r="C13" s="13">
        <f t="shared" si="3"/>
        <v>1.1773413037290066</v>
      </c>
      <c r="D13" s="17">
        <v>5483</v>
      </c>
      <c r="E13" s="13">
        <f t="shared" si="4"/>
        <v>1.1984699453551912</v>
      </c>
      <c r="F13" s="15">
        <f t="shared" si="0"/>
        <v>0.66283849129593808</v>
      </c>
      <c r="G13" s="18">
        <v>7548</v>
      </c>
      <c r="H13" s="6">
        <f t="shared" si="5"/>
        <v>1.1806663538244955</v>
      </c>
      <c r="I13" s="18">
        <v>4880</v>
      </c>
      <c r="J13" s="6">
        <f t="shared" si="6"/>
        <v>1.2001967535661584</v>
      </c>
      <c r="K13" s="13">
        <f t="shared" si="1"/>
        <v>0.6465288818229995</v>
      </c>
      <c r="L13" s="23">
        <f t="shared" si="7"/>
        <v>1.1773413037290066</v>
      </c>
      <c r="M13" s="23">
        <f t="shared" si="2"/>
        <v>0.98983135228113328</v>
      </c>
      <c r="N13" s="23">
        <f t="shared" si="2"/>
        <v>1.1984699453551912</v>
      </c>
      <c r="O13" s="23">
        <f t="shared" si="2"/>
        <v>0.9448920421630983</v>
      </c>
      <c r="P13" s="23">
        <f t="shared" si="2"/>
        <v>1.0179460633541555</v>
      </c>
      <c r="Q13" s="23">
        <f t="shared" si="2"/>
        <v>1.1806663538244955</v>
      </c>
      <c r="R13" s="23">
        <f t="shared" si="2"/>
        <v>1.017777612377099</v>
      </c>
      <c r="S13" s="23">
        <f t="shared" si="2"/>
        <v>1.2001967535661584</v>
      </c>
      <c r="T13" s="23">
        <f t="shared" si="2"/>
        <v>0.94634303785860885</v>
      </c>
      <c r="U13" s="23">
        <f t="shared" si="2"/>
        <v>1.0165418449322272</v>
      </c>
    </row>
    <row r="14" spans="1:21" ht="17.100000000000001" customHeight="1" thickBot="1" x14ac:dyDescent="0.5">
      <c r="A14" s="4">
        <v>1351</v>
      </c>
      <c r="B14" s="17">
        <v>10548</v>
      </c>
      <c r="C14" s="13">
        <f t="shared" si="3"/>
        <v>1.2751450676982592</v>
      </c>
      <c r="D14" s="17">
        <v>6668</v>
      </c>
      <c r="E14" s="13">
        <f t="shared" si="4"/>
        <v>1.2161225606419843</v>
      </c>
      <c r="F14" s="15">
        <f t="shared" si="0"/>
        <v>0.63215775502464921</v>
      </c>
      <c r="G14" s="18">
        <v>9470</v>
      </c>
      <c r="H14" s="6">
        <f t="shared" si="5"/>
        <v>1.2546369899311076</v>
      </c>
      <c r="I14" s="18">
        <v>5838</v>
      </c>
      <c r="J14" s="6">
        <f t="shared" si="6"/>
        <v>1.1963114754098361</v>
      </c>
      <c r="K14" s="13">
        <f t="shared" si="1"/>
        <v>0.61647307286166841</v>
      </c>
      <c r="L14" s="23">
        <f t="shared" si="7"/>
        <v>1.2751450676982592</v>
      </c>
      <c r="M14" s="23">
        <f t="shared" si="2"/>
        <v>1.0830717173172109</v>
      </c>
      <c r="N14" s="23">
        <f t="shared" si="2"/>
        <v>1.2161225606419843</v>
      </c>
      <c r="O14" s="23">
        <f t="shared" si="2"/>
        <v>1.0147292932586318</v>
      </c>
      <c r="P14" s="23">
        <f t="shared" si="2"/>
        <v>0.95371310406053222</v>
      </c>
      <c r="Q14" s="23">
        <f t="shared" si="2"/>
        <v>1.2546369899311076</v>
      </c>
      <c r="R14" s="23">
        <f t="shared" si="2"/>
        <v>1.0626515999774206</v>
      </c>
      <c r="S14" s="23">
        <f t="shared" si="2"/>
        <v>1.1963114754098361</v>
      </c>
      <c r="T14" s="23">
        <f t="shared" si="2"/>
        <v>0.99676279897876918</v>
      </c>
      <c r="U14" s="23">
        <f t="shared" si="2"/>
        <v>0.95351203974587562</v>
      </c>
    </row>
    <row r="15" spans="1:21" ht="17.100000000000001" customHeight="1" thickBot="1" x14ac:dyDescent="0.5">
      <c r="A15" s="12">
        <v>1352</v>
      </c>
      <c r="B15" s="17">
        <v>13254</v>
      </c>
      <c r="C15" s="13">
        <f t="shared" si="3"/>
        <v>1.2565415244596132</v>
      </c>
      <c r="D15" s="17">
        <v>7920</v>
      </c>
      <c r="E15" s="13">
        <f t="shared" si="4"/>
        <v>1.187762447510498</v>
      </c>
      <c r="F15" s="15">
        <f t="shared" si="0"/>
        <v>0.59755545495699414</v>
      </c>
      <c r="G15" s="18">
        <v>11928</v>
      </c>
      <c r="H15" s="6">
        <f t="shared" si="5"/>
        <v>1.259556494192186</v>
      </c>
      <c r="I15" s="18">
        <v>6912</v>
      </c>
      <c r="J15" s="6">
        <f t="shared" si="6"/>
        <v>1.183967112024666</v>
      </c>
      <c r="K15" s="13">
        <f t="shared" si="1"/>
        <v>0.57947686116700203</v>
      </c>
      <c r="L15" s="23">
        <f t="shared" si="7"/>
        <v>1.2565415244596132</v>
      </c>
      <c r="M15" s="23">
        <f t="shared" si="2"/>
        <v>0.98541064565130077</v>
      </c>
      <c r="N15" s="23">
        <f t="shared" si="2"/>
        <v>1.187762447510498</v>
      </c>
      <c r="O15" s="23">
        <f t="shared" si="2"/>
        <v>0.97667988897721358</v>
      </c>
      <c r="P15" s="23">
        <f t="shared" si="2"/>
        <v>0.94526318819531707</v>
      </c>
      <c r="Q15" s="23">
        <f t="shared" si="2"/>
        <v>1.259556494192186</v>
      </c>
      <c r="R15" s="23">
        <f t="shared" si="2"/>
        <v>1.0039210578841202</v>
      </c>
      <c r="S15" s="23">
        <f t="shared" si="2"/>
        <v>1.183967112024666</v>
      </c>
      <c r="T15" s="23">
        <f t="shared" si="2"/>
        <v>0.98968131323747344</v>
      </c>
      <c r="U15" s="23">
        <f t="shared" si="2"/>
        <v>0.93998730305781253</v>
      </c>
    </row>
    <row r="16" spans="1:21" ht="17.100000000000001" customHeight="1" thickBot="1" x14ac:dyDescent="0.5">
      <c r="A16" s="4">
        <v>1353</v>
      </c>
      <c r="B16" s="17">
        <v>18236</v>
      </c>
      <c r="C16" s="13">
        <f t="shared" si="3"/>
        <v>1.375886524822695</v>
      </c>
      <c r="D16" s="17">
        <v>11326</v>
      </c>
      <c r="E16" s="13">
        <f t="shared" si="4"/>
        <v>1.430050505050505</v>
      </c>
      <c r="F16" s="15">
        <f t="shared" si="0"/>
        <v>0.62107918403158591</v>
      </c>
      <c r="G16" s="18">
        <v>16474</v>
      </c>
      <c r="H16" s="6">
        <f t="shared" si="5"/>
        <v>1.381120053655265</v>
      </c>
      <c r="I16" s="18">
        <v>9902</v>
      </c>
      <c r="J16" s="6">
        <f t="shared" si="6"/>
        <v>1.4325810185185186</v>
      </c>
      <c r="K16" s="13">
        <f t="shared" si="1"/>
        <v>0.60106835012747362</v>
      </c>
      <c r="L16" s="23">
        <f t="shared" si="7"/>
        <v>1.375886524822695</v>
      </c>
      <c r="M16" s="23">
        <f t="shared" si="2"/>
        <v>1.0949789545669071</v>
      </c>
      <c r="N16" s="23">
        <f t="shared" si="2"/>
        <v>1.430050505050505</v>
      </c>
      <c r="O16" s="23">
        <f t="shared" si="2"/>
        <v>1.2039869656157534</v>
      </c>
      <c r="P16" s="23">
        <f t="shared" si="2"/>
        <v>1.0393666041861918</v>
      </c>
      <c r="Q16" s="23">
        <f t="shared" si="2"/>
        <v>1.381120053655265</v>
      </c>
      <c r="R16" s="23">
        <f t="shared" si="2"/>
        <v>1.0965129869312005</v>
      </c>
      <c r="S16" s="23">
        <f t="shared" si="2"/>
        <v>1.4325810185185186</v>
      </c>
      <c r="T16" s="23">
        <f t="shared" si="2"/>
        <v>1.2099837942869085</v>
      </c>
      <c r="U16" s="23">
        <f t="shared" si="2"/>
        <v>1.0372603125463693</v>
      </c>
    </row>
    <row r="17" spans="1:21" ht="17.100000000000001" customHeight="1" thickBot="1" x14ac:dyDescent="0.5">
      <c r="A17" s="12">
        <v>1354</v>
      </c>
      <c r="B17" s="17">
        <v>21886</v>
      </c>
      <c r="C17" s="13">
        <f t="shared" si="3"/>
        <v>1.2001535424435184</v>
      </c>
      <c r="D17" s="17">
        <v>18568</v>
      </c>
      <c r="E17" s="13">
        <f t="shared" si="4"/>
        <v>1.6394137383012537</v>
      </c>
      <c r="F17" s="15">
        <f t="shared" si="0"/>
        <v>0.84839623503609618</v>
      </c>
      <c r="G17" s="18">
        <v>19952</v>
      </c>
      <c r="H17" s="6">
        <f t="shared" si="5"/>
        <v>1.2111205535996115</v>
      </c>
      <c r="I17" s="18">
        <v>15120</v>
      </c>
      <c r="J17" s="6">
        <f t="shared" si="6"/>
        <v>1.5269642496465361</v>
      </c>
      <c r="K17" s="13">
        <f t="shared" si="1"/>
        <v>0.75781876503608658</v>
      </c>
      <c r="L17" s="23">
        <f t="shared" si="7"/>
        <v>1.2001535424435184</v>
      </c>
      <c r="M17" s="23">
        <f t="shared" si="2"/>
        <v>0.87227654373472208</v>
      </c>
      <c r="N17" s="23">
        <f t="shared" si="2"/>
        <v>1.6394137383012537</v>
      </c>
      <c r="O17" s="23">
        <f t="shared" si="2"/>
        <v>1.1464026847382951</v>
      </c>
      <c r="P17" s="23">
        <f t="shared" si="2"/>
        <v>1.3660033323431264</v>
      </c>
      <c r="Q17" s="23">
        <f t="shared" si="2"/>
        <v>1.2111205535996115</v>
      </c>
      <c r="R17" s="23">
        <f t="shared" si="2"/>
        <v>0.87691185888892587</v>
      </c>
      <c r="S17" s="23">
        <f t="shared" si="2"/>
        <v>1.5269642496465361</v>
      </c>
      <c r="T17" s="23">
        <f t="shared" si="2"/>
        <v>1.0658833461479356</v>
      </c>
      <c r="U17" s="23">
        <f t="shared" si="2"/>
        <v>1.2607863396490093</v>
      </c>
    </row>
    <row r="18" spans="1:21" ht="17.100000000000001" customHeight="1" thickBot="1" x14ac:dyDescent="0.5">
      <c r="A18" s="4">
        <v>1355</v>
      </c>
      <c r="B18" s="17">
        <v>44552</v>
      </c>
      <c r="C18" s="13">
        <f t="shared" si="3"/>
        <v>2.035639221420086</v>
      </c>
      <c r="D18" s="17">
        <v>26962</v>
      </c>
      <c r="E18" s="13">
        <f t="shared" si="4"/>
        <v>1.4520680741059888</v>
      </c>
      <c r="F18" s="15">
        <f t="shared" si="0"/>
        <v>0.6051804632788651</v>
      </c>
      <c r="G18" s="18">
        <v>44552</v>
      </c>
      <c r="H18" s="6">
        <f t="shared" si="5"/>
        <v>2.2329591018444268</v>
      </c>
      <c r="I18" s="18">
        <v>22759</v>
      </c>
      <c r="J18" s="6">
        <f t="shared" si="6"/>
        <v>1.5052248677248676</v>
      </c>
      <c r="K18" s="13">
        <f t="shared" si="1"/>
        <v>0.51084126414077935</v>
      </c>
      <c r="L18" s="23">
        <f t="shared" si="7"/>
        <v>2.035639221420086</v>
      </c>
      <c r="M18" s="23">
        <f t="shared" si="2"/>
        <v>1.6961489921327191</v>
      </c>
      <c r="N18" s="23">
        <f t="shared" si="2"/>
        <v>1.4520680741059888</v>
      </c>
      <c r="O18" s="23">
        <f t="shared" si="2"/>
        <v>0.88572398789985085</v>
      </c>
      <c r="P18" s="23">
        <f t="shared" si="2"/>
        <v>0.71332290065280268</v>
      </c>
      <c r="Q18" s="23">
        <f t="shared" si="2"/>
        <v>2.2329591018444268</v>
      </c>
      <c r="R18" s="23">
        <f t="shared" si="2"/>
        <v>1.8437133241672559</v>
      </c>
      <c r="S18" s="23">
        <f t="shared" si="2"/>
        <v>1.5052248677248676</v>
      </c>
      <c r="T18" s="23">
        <f t="shared" si="2"/>
        <v>0.9857630053050026</v>
      </c>
      <c r="U18" s="23">
        <f t="shared" si="2"/>
        <v>0.67409423955931413</v>
      </c>
    </row>
    <row r="19" spans="1:21" ht="17.100000000000001" customHeight="1" thickBot="1" x14ac:dyDescent="0.5">
      <c r="A19" s="12">
        <v>1356</v>
      </c>
      <c r="B19" s="17">
        <v>79476</v>
      </c>
      <c r="C19" s="13">
        <f t="shared" si="3"/>
        <v>1.7838929789908422</v>
      </c>
      <c r="D19" s="17">
        <v>33608</v>
      </c>
      <c r="E19" s="13">
        <f t="shared" si="4"/>
        <v>1.2464950671315185</v>
      </c>
      <c r="F19" s="15">
        <f t="shared" si="0"/>
        <v>0.42286979717147316</v>
      </c>
      <c r="G19" s="18">
        <v>79476</v>
      </c>
      <c r="H19" s="6">
        <f t="shared" si="5"/>
        <v>1.7838929789908422</v>
      </c>
      <c r="I19" s="18">
        <v>29063</v>
      </c>
      <c r="J19" s="6">
        <f t="shared" si="6"/>
        <v>1.2769893229052243</v>
      </c>
      <c r="K19" s="13">
        <f t="shared" si="1"/>
        <v>0.36568272182797323</v>
      </c>
      <c r="L19" s="23">
        <f t="shared" si="7"/>
        <v>1.7838929789908422</v>
      </c>
      <c r="M19" s="23">
        <f t="shared" si="2"/>
        <v>0.8763306190113479</v>
      </c>
      <c r="N19" s="23">
        <f t="shared" si="2"/>
        <v>1.2464950671315185</v>
      </c>
      <c r="O19" s="23">
        <f t="shared" si="2"/>
        <v>0.85842743144047307</v>
      </c>
      <c r="P19" s="23">
        <f t="shared" si="2"/>
        <v>0.69874991482766391</v>
      </c>
      <c r="Q19" s="23">
        <f t="shared" si="2"/>
        <v>1.7838929789908422</v>
      </c>
      <c r="R19" s="23">
        <f t="shared" si="2"/>
        <v>0.79889191768776446</v>
      </c>
      <c r="S19" s="23">
        <f t="shared" si="2"/>
        <v>1.2769893229052243</v>
      </c>
      <c r="T19" s="23">
        <f t="shared" si="2"/>
        <v>0.8483711306440086</v>
      </c>
      <c r="U19" s="23">
        <f t="shared" si="2"/>
        <v>0.71584413299705008</v>
      </c>
    </row>
    <row r="20" spans="1:21" ht="17.100000000000001" customHeight="1" thickBot="1" x14ac:dyDescent="0.5">
      <c r="A20" s="4">
        <v>1357</v>
      </c>
      <c r="B20" s="17">
        <v>73309</v>
      </c>
      <c r="C20" s="13">
        <f t="shared" si="3"/>
        <v>0.92240424782324226</v>
      </c>
      <c r="D20" s="17">
        <v>36671</v>
      </c>
      <c r="E20" s="13">
        <f t="shared" si="4"/>
        <v>1.0911390145203523</v>
      </c>
      <c r="F20" s="15">
        <f t="shared" si="0"/>
        <v>0.50022507468387234</v>
      </c>
      <c r="G20" s="18">
        <v>73309</v>
      </c>
      <c r="H20" s="6">
        <f t="shared" si="5"/>
        <v>0.92240424782324226</v>
      </c>
      <c r="I20" s="18">
        <v>31987</v>
      </c>
      <c r="J20" s="6">
        <f t="shared" si="6"/>
        <v>1.1006090217802704</v>
      </c>
      <c r="K20" s="13">
        <f t="shared" si="1"/>
        <v>0.43633114624398095</v>
      </c>
      <c r="L20" s="23">
        <f t="shared" si="7"/>
        <v>0.92240424782324226</v>
      </c>
      <c r="M20" s="23">
        <f t="shared" si="7"/>
        <v>0.5170737587324612</v>
      </c>
      <c r="N20" s="23">
        <f t="shared" si="7"/>
        <v>1.0911390145203523</v>
      </c>
      <c r="O20" s="23">
        <f t="shared" si="7"/>
        <v>0.87536568999933762</v>
      </c>
      <c r="P20" s="23">
        <f t="shared" si="7"/>
        <v>1.1829293036055533</v>
      </c>
      <c r="Q20" s="23">
        <f t="shared" si="7"/>
        <v>0.92240424782324226</v>
      </c>
      <c r="R20" s="23">
        <f t="shared" si="7"/>
        <v>0.5170737587324612</v>
      </c>
      <c r="S20" s="23">
        <f t="shared" si="7"/>
        <v>1.1006090217802704</v>
      </c>
      <c r="T20" s="23">
        <f t="shared" si="7"/>
        <v>0.86187801420008858</v>
      </c>
      <c r="U20" s="23">
        <f t="shared" si="7"/>
        <v>1.1931959597731352</v>
      </c>
    </row>
    <row r="21" spans="1:21" ht="17.100000000000001" customHeight="1" thickBot="1" x14ac:dyDescent="0.5">
      <c r="A21" s="12">
        <v>1358</v>
      </c>
      <c r="B21" s="17">
        <v>54726</v>
      </c>
      <c r="C21" s="13">
        <f t="shared" si="3"/>
        <v>0.74651134239997818</v>
      </c>
      <c r="D21" s="17">
        <v>34722</v>
      </c>
      <c r="E21" s="13">
        <f t="shared" si="4"/>
        <v>0.94685173570396231</v>
      </c>
      <c r="F21" s="15">
        <f t="shared" si="0"/>
        <v>0.63446990461572195</v>
      </c>
      <c r="G21" s="18">
        <v>48426</v>
      </c>
      <c r="H21" s="6">
        <f t="shared" si="5"/>
        <v>0.66057373583052559</v>
      </c>
      <c r="I21" s="18">
        <v>30035</v>
      </c>
      <c r="J21" s="6">
        <f t="shared" si="6"/>
        <v>0.93897520867852569</v>
      </c>
      <c r="K21" s="13">
        <f t="shared" si="1"/>
        <v>0.6202246726964854</v>
      </c>
      <c r="L21" s="23">
        <f t="shared" si="7"/>
        <v>0.74651134239997818</v>
      </c>
      <c r="M21" s="23">
        <f t="shared" si="7"/>
        <v>0.8093103909285444</v>
      </c>
      <c r="N21" s="23">
        <f t="shared" si="7"/>
        <v>0.94685173570396231</v>
      </c>
      <c r="O21" s="23">
        <f t="shared" si="7"/>
        <v>0.86776453147006527</v>
      </c>
      <c r="P21" s="23">
        <f t="shared" si="7"/>
        <v>1.2683688537938416</v>
      </c>
      <c r="Q21" s="23">
        <f t="shared" si="7"/>
        <v>0.66057373583052559</v>
      </c>
      <c r="R21" s="23">
        <f t="shared" si="7"/>
        <v>0.71614342343868898</v>
      </c>
      <c r="S21" s="23">
        <f t="shared" si="7"/>
        <v>0.93897520867852569</v>
      </c>
      <c r="T21" s="23">
        <f t="shared" si="7"/>
        <v>0.85314147903285686</v>
      </c>
      <c r="U21" s="23">
        <f t="shared" si="7"/>
        <v>1.4214540447902788</v>
      </c>
    </row>
    <row r="22" spans="1:21" ht="17.100000000000001" customHeight="1" thickBot="1" x14ac:dyDescent="0.5">
      <c r="A22" s="4">
        <v>1359</v>
      </c>
      <c r="B22" s="17">
        <v>143173</v>
      </c>
      <c r="C22" s="13">
        <f t="shared" si="3"/>
        <v>2.6161787815663486</v>
      </c>
      <c r="D22" s="17">
        <v>73587</v>
      </c>
      <c r="E22" s="13">
        <f t="shared" si="4"/>
        <v>2.1193191636426474</v>
      </c>
      <c r="F22" s="15">
        <f t="shared" si="0"/>
        <v>0.5139726065668806</v>
      </c>
      <c r="G22" s="18">
        <v>123393</v>
      </c>
      <c r="H22" s="6">
        <f t="shared" si="5"/>
        <v>2.5480733490273821</v>
      </c>
      <c r="I22" s="18">
        <v>63629</v>
      </c>
      <c r="J22" s="6">
        <f t="shared" si="6"/>
        <v>2.1184950890627601</v>
      </c>
      <c r="K22" s="13">
        <f t="shared" si="1"/>
        <v>0.51566134221552273</v>
      </c>
      <c r="L22" s="23">
        <f t="shared" si="7"/>
        <v>2.6161787815663486</v>
      </c>
      <c r="M22" s="23">
        <f t="shared" si="7"/>
        <v>3.5045398950745068</v>
      </c>
      <c r="N22" s="23">
        <f t="shared" si="7"/>
        <v>2.1193191636426474</v>
      </c>
      <c r="O22" s="23">
        <f t="shared" si="7"/>
        <v>2.2382798528293164</v>
      </c>
      <c r="P22" s="23">
        <f t="shared" si="7"/>
        <v>0.81008193269336759</v>
      </c>
      <c r="Q22" s="23">
        <f t="shared" si="7"/>
        <v>2.5480733490273821</v>
      </c>
      <c r="R22" s="23">
        <f t="shared" si="7"/>
        <v>3.8573640016488735</v>
      </c>
      <c r="S22" s="23">
        <f t="shared" si="7"/>
        <v>2.1184950890627601</v>
      </c>
      <c r="T22" s="23">
        <f t="shared" si="7"/>
        <v>2.2561778729432498</v>
      </c>
      <c r="U22" s="23">
        <f t="shared" si="7"/>
        <v>0.83141055961807564</v>
      </c>
    </row>
    <row r="23" spans="1:21" ht="17.100000000000001" customHeight="1" thickBot="1" x14ac:dyDescent="0.5">
      <c r="A23" s="12">
        <v>1360</v>
      </c>
      <c r="B23" s="17">
        <v>192267</v>
      </c>
      <c r="C23" s="13">
        <f t="shared" si="3"/>
        <v>1.34289984843511</v>
      </c>
      <c r="D23" s="17">
        <v>90674</v>
      </c>
      <c r="E23" s="13">
        <f t="shared" si="4"/>
        <v>1.232201339910582</v>
      </c>
      <c r="F23" s="15">
        <f t="shared" si="0"/>
        <v>0.47160459153156808</v>
      </c>
      <c r="G23" s="18">
        <v>180848</v>
      </c>
      <c r="H23" s="6">
        <f t="shared" si="5"/>
        <v>1.4656260890001864</v>
      </c>
      <c r="I23" s="18">
        <v>82730</v>
      </c>
      <c r="J23" s="6">
        <f t="shared" si="6"/>
        <v>1.3001933080827925</v>
      </c>
      <c r="K23" s="13">
        <f t="shared" si="1"/>
        <v>0.45745598513668939</v>
      </c>
      <c r="L23" s="23">
        <f t="shared" si="7"/>
        <v>1.34289984843511</v>
      </c>
      <c r="M23" s="23">
        <f t="shared" si="7"/>
        <v>0.51330584052481842</v>
      </c>
      <c r="N23" s="23">
        <f t="shared" si="7"/>
        <v>1.232201339910582</v>
      </c>
      <c r="O23" s="23">
        <f t="shared" si="7"/>
        <v>0.58141376770863373</v>
      </c>
      <c r="P23" s="23">
        <f t="shared" si="7"/>
        <v>0.91756756197900713</v>
      </c>
      <c r="Q23" s="23">
        <f t="shared" si="7"/>
        <v>1.4656260890001864</v>
      </c>
      <c r="R23" s="23">
        <f t="shared" si="7"/>
        <v>0.57518991341423764</v>
      </c>
      <c r="S23" s="23">
        <f t="shared" si="7"/>
        <v>1.3001933080827925</v>
      </c>
      <c r="T23" s="23">
        <f t="shared" si="7"/>
        <v>0.61373439796738394</v>
      </c>
      <c r="U23" s="23">
        <f t="shared" si="7"/>
        <v>0.88712483889376725</v>
      </c>
    </row>
    <row r="24" spans="1:21" ht="17.100000000000001" customHeight="1" thickBot="1" x14ac:dyDescent="0.5">
      <c r="A24" s="4">
        <v>1361</v>
      </c>
      <c r="B24" s="17">
        <v>199359</v>
      </c>
      <c r="C24" s="13">
        <f t="shared" si="3"/>
        <v>1.0368862051210037</v>
      </c>
      <c r="D24" s="17">
        <v>95178</v>
      </c>
      <c r="E24" s="13">
        <f t="shared" si="4"/>
        <v>1.0496724529633632</v>
      </c>
      <c r="F24" s="15">
        <f t="shared" si="0"/>
        <v>0.47742013152152651</v>
      </c>
      <c r="G24" s="18">
        <v>181925</v>
      </c>
      <c r="H24" s="6">
        <f t="shared" si="5"/>
        <v>1.0059552773599929</v>
      </c>
      <c r="I24" s="18">
        <v>86661</v>
      </c>
      <c r="J24" s="6">
        <f t="shared" si="6"/>
        <v>1.0475160159555179</v>
      </c>
      <c r="K24" s="13">
        <f t="shared" si="1"/>
        <v>0.47635564106087674</v>
      </c>
      <c r="L24" s="23">
        <f t="shared" si="7"/>
        <v>1.0368862051210037</v>
      </c>
      <c r="M24" s="23">
        <f t="shared" si="7"/>
        <v>0.77212474655447616</v>
      </c>
      <c r="N24" s="23">
        <f t="shared" si="7"/>
        <v>1.0496724529633632</v>
      </c>
      <c r="O24" s="23">
        <f t="shared" si="7"/>
        <v>0.85186764448700847</v>
      </c>
      <c r="P24" s="23">
        <f t="shared" si="7"/>
        <v>1.0123313896734383</v>
      </c>
      <c r="Q24" s="23">
        <f t="shared" si="7"/>
        <v>1.0059552773599929</v>
      </c>
      <c r="R24" s="23">
        <f t="shared" si="7"/>
        <v>0.68636556411617267</v>
      </c>
      <c r="S24" s="23">
        <f t="shared" si="7"/>
        <v>1.0475160159555179</v>
      </c>
      <c r="T24" s="23">
        <f t="shared" si="7"/>
        <v>0.80566175002095541</v>
      </c>
      <c r="U24" s="23">
        <f t="shared" si="7"/>
        <v>1.04131469810924</v>
      </c>
    </row>
    <row r="25" spans="1:21" ht="17.100000000000001" customHeight="1" thickBot="1" x14ac:dyDescent="0.5">
      <c r="A25" s="12">
        <v>1362</v>
      </c>
      <c r="B25" s="17">
        <v>223238</v>
      </c>
      <c r="C25" s="13">
        <f t="shared" si="3"/>
        <v>1.1197788913467663</v>
      </c>
      <c r="D25" s="17">
        <v>107208</v>
      </c>
      <c r="E25" s="13">
        <f t="shared" si="4"/>
        <v>1.1263947550904621</v>
      </c>
      <c r="F25" s="15">
        <f t="shared" si="0"/>
        <v>0.48024081921536654</v>
      </c>
      <c r="G25" s="18">
        <v>204828</v>
      </c>
      <c r="H25" s="6">
        <f t="shared" si="5"/>
        <v>1.1258925381338463</v>
      </c>
      <c r="I25" s="18">
        <v>99202</v>
      </c>
      <c r="J25" s="6">
        <f t="shared" si="6"/>
        <v>1.1447133081778424</v>
      </c>
      <c r="K25" s="13">
        <f t="shared" si="1"/>
        <v>0.48431855019821507</v>
      </c>
      <c r="L25" s="23">
        <f t="shared" si="7"/>
        <v>1.1197788913467663</v>
      </c>
      <c r="M25" s="23">
        <f t="shared" si="7"/>
        <v>1.0799438605860217</v>
      </c>
      <c r="N25" s="23">
        <f t="shared" si="7"/>
        <v>1.1263947550904621</v>
      </c>
      <c r="O25" s="23">
        <f t="shared" si="7"/>
        <v>1.0730916600797722</v>
      </c>
      <c r="P25" s="23">
        <f t="shared" si="7"/>
        <v>1.0059081875849067</v>
      </c>
      <c r="Q25" s="23">
        <f t="shared" si="7"/>
        <v>1.1258925381338463</v>
      </c>
      <c r="R25" s="23">
        <f t="shared" si="7"/>
        <v>1.1192272295530017</v>
      </c>
      <c r="S25" s="23">
        <f t="shared" si="7"/>
        <v>1.1447133081778424</v>
      </c>
      <c r="T25" s="23">
        <f t="shared" si="7"/>
        <v>1.0927883590721652</v>
      </c>
      <c r="U25" s="23">
        <f t="shared" si="7"/>
        <v>1.0167163111989277</v>
      </c>
    </row>
    <row r="26" spans="1:21" ht="17.100000000000001" customHeight="1" thickBot="1" x14ac:dyDescent="0.5">
      <c r="A26" s="4">
        <v>1363</v>
      </c>
      <c r="B26" s="17">
        <v>266077</v>
      </c>
      <c r="C26" s="13">
        <f t="shared" si="3"/>
        <v>1.1918983327211317</v>
      </c>
      <c r="D26" s="17">
        <v>118324</v>
      </c>
      <c r="E26" s="13">
        <f t="shared" si="4"/>
        <v>1.1036862920677561</v>
      </c>
      <c r="F26" s="15">
        <f t="shared" si="0"/>
        <v>0.44469833920256169</v>
      </c>
      <c r="G26" s="18">
        <v>230631</v>
      </c>
      <c r="H26" s="6">
        <f t="shared" si="5"/>
        <v>1.1259739879313375</v>
      </c>
      <c r="I26" s="18">
        <v>109634</v>
      </c>
      <c r="J26" s="6">
        <f t="shared" si="6"/>
        <v>1.1051591701780206</v>
      </c>
      <c r="K26" s="13">
        <f t="shared" si="1"/>
        <v>0.47536541054758469</v>
      </c>
      <c r="L26" s="23">
        <f t="shared" si="7"/>
        <v>1.1918983327211317</v>
      </c>
      <c r="M26" s="23">
        <f t="shared" si="7"/>
        <v>1.0644050731190573</v>
      </c>
      <c r="N26" s="23">
        <f t="shared" si="7"/>
        <v>1.1036862920677561</v>
      </c>
      <c r="O26" s="23">
        <f t="shared" si="7"/>
        <v>0.97983969392605863</v>
      </c>
      <c r="P26" s="23">
        <f t="shared" si="7"/>
        <v>0.92599029780334929</v>
      </c>
      <c r="Q26" s="23">
        <f t="shared" si="7"/>
        <v>1.1259739879313375</v>
      </c>
      <c r="R26" s="23">
        <f t="shared" si="7"/>
        <v>1.0000723424258822</v>
      </c>
      <c r="S26" s="23">
        <f t="shared" si="7"/>
        <v>1.1051591701780206</v>
      </c>
      <c r="T26" s="23">
        <f t="shared" si="7"/>
        <v>0.96544624953929792</v>
      </c>
      <c r="U26" s="23">
        <f t="shared" si="7"/>
        <v>0.98151394439266026</v>
      </c>
    </row>
    <row r="27" spans="1:21" ht="17.100000000000001" customHeight="1" thickBot="1" x14ac:dyDescent="0.5">
      <c r="A27" s="12">
        <v>1364</v>
      </c>
      <c r="B27" s="17">
        <v>275076</v>
      </c>
      <c r="C27" s="13">
        <f t="shared" si="3"/>
        <v>1.0338210367675522</v>
      </c>
      <c r="D27" s="17">
        <v>143785</v>
      </c>
      <c r="E27" s="13">
        <f t="shared" si="4"/>
        <v>1.2151803522531355</v>
      </c>
      <c r="F27" s="15">
        <f t="shared" si="0"/>
        <v>0.52271008739402924</v>
      </c>
      <c r="G27" s="18">
        <v>259433</v>
      </c>
      <c r="H27" s="6">
        <f t="shared" si="5"/>
        <v>1.1248834718663145</v>
      </c>
      <c r="I27" s="18">
        <v>133973</v>
      </c>
      <c r="J27" s="6">
        <f t="shared" si="6"/>
        <v>1.2220022985570169</v>
      </c>
      <c r="K27" s="13">
        <f t="shared" si="1"/>
        <v>0.5164069335820809</v>
      </c>
      <c r="L27" s="23">
        <f t="shared" si="7"/>
        <v>1.0338210367675522</v>
      </c>
      <c r="M27" s="23">
        <f t="shared" si="7"/>
        <v>0.86737350693940041</v>
      </c>
      <c r="N27" s="23">
        <f t="shared" si="7"/>
        <v>1.2151803522531355</v>
      </c>
      <c r="O27" s="23">
        <f t="shared" si="7"/>
        <v>1.1010197018724361</v>
      </c>
      <c r="P27" s="23">
        <f t="shared" si="7"/>
        <v>1.1754262188866258</v>
      </c>
      <c r="Q27" s="23">
        <f t="shared" si="7"/>
        <v>1.1248834718663145</v>
      </c>
      <c r="R27" s="23">
        <f t="shared" si="7"/>
        <v>0.99903149088992149</v>
      </c>
      <c r="S27" s="23">
        <f t="shared" si="7"/>
        <v>1.2220022985570169</v>
      </c>
      <c r="T27" s="23">
        <f t="shared" si="7"/>
        <v>1.1057251584495065</v>
      </c>
      <c r="U27" s="23">
        <f t="shared" si="7"/>
        <v>1.0863367887605022</v>
      </c>
    </row>
    <row r="28" spans="1:21" ht="17.100000000000001" customHeight="1" thickBot="1" x14ac:dyDescent="0.5">
      <c r="A28" s="4">
        <v>1365</v>
      </c>
      <c r="B28" s="17">
        <v>317993</v>
      </c>
      <c r="C28" s="13">
        <f t="shared" si="3"/>
        <v>1.1560187002864664</v>
      </c>
      <c r="D28" s="17">
        <v>168131</v>
      </c>
      <c r="E28" s="13">
        <f t="shared" si="4"/>
        <v>1.1693222519734325</v>
      </c>
      <c r="F28" s="15">
        <f t="shared" si="0"/>
        <v>0.5287254750890743</v>
      </c>
      <c r="G28" s="18">
        <v>288345</v>
      </c>
      <c r="H28" s="6">
        <f t="shared" si="5"/>
        <v>1.1114430315341532</v>
      </c>
      <c r="I28" s="18">
        <v>157523</v>
      </c>
      <c r="J28" s="6">
        <f t="shared" si="6"/>
        <v>1.1757816873549147</v>
      </c>
      <c r="K28" s="13">
        <f t="shared" si="1"/>
        <v>0.54630043871057243</v>
      </c>
      <c r="L28" s="23">
        <f t="shared" si="7"/>
        <v>1.1560187002864664</v>
      </c>
      <c r="M28" s="23">
        <f t="shared" si="7"/>
        <v>1.118200016417725</v>
      </c>
      <c r="N28" s="23">
        <f t="shared" si="7"/>
        <v>1.1693222519734325</v>
      </c>
      <c r="O28" s="23">
        <f t="shared" si="7"/>
        <v>0.96226230929863632</v>
      </c>
      <c r="P28" s="23">
        <f t="shared" si="7"/>
        <v>1.0115080765420748</v>
      </c>
      <c r="Q28" s="23">
        <f t="shared" si="7"/>
        <v>1.1114430315341532</v>
      </c>
      <c r="R28" s="23">
        <f t="shared" si="7"/>
        <v>0.98805170431577061</v>
      </c>
      <c r="S28" s="23">
        <f t="shared" si="7"/>
        <v>1.1757816873549147</v>
      </c>
      <c r="T28" s="23">
        <f t="shared" si="7"/>
        <v>0.96217633039096484</v>
      </c>
      <c r="U28" s="23">
        <f t="shared" si="7"/>
        <v>1.0578874976002623</v>
      </c>
    </row>
    <row r="29" spans="1:21" ht="17.100000000000001" customHeight="1" thickBot="1" x14ac:dyDescent="0.5">
      <c r="A29" s="12">
        <v>1366</v>
      </c>
      <c r="B29" s="17">
        <v>319449</v>
      </c>
      <c r="C29" s="13">
        <f t="shared" si="3"/>
        <v>1.0045787171415723</v>
      </c>
      <c r="D29" s="17">
        <v>184778</v>
      </c>
      <c r="E29" s="13">
        <f t="shared" si="4"/>
        <v>1.0990120798662948</v>
      </c>
      <c r="F29" s="15">
        <f t="shared" si="0"/>
        <v>0.57842722938559832</v>
      </c>
      <c r="G29" s="18">
        <v>305658</v>
      </c>
      <c r="H29" s="6">
        <f t="shared" si="5"/>
        <v>1.0600426572335224</v>
      </c>
      <c r="I29" s="18">
        <v>173238</v>
      </c>
      <c r="J29" s="6">
        <f t="shared" si="6"/>
        <v>1.0997632091821512</v>
      </c>
      <c r="K29" s="13">
        <f t="shared" si="1"/>
        <v>0.56677070451288691</v>
      </c>
      <c r="L29" s="23">
        <f t="shared" si="7"/>
        <v>1.0045787171415723</v>
      </c>
      <c r="M29" s="23">
        <f t="shared" si="7"/>
        <v>0.86899867354449667</v>
      </c>
      <c r="N29" s="23">
        <f t="shared" si="7"/>
        <v>1.0990120798662948</v>
      </c>
      <c r="O29" s="23">
        <f t="shared" si="7"/>
        <v>0.93987100477351115</v>
      </c>
      <c r="P29" s="23">
        <f t="shared" si="7"/>
        <v>1.0940029498070822</v>
      </c>
      <c r="Q29" s="23">
        <f t="shared" si="7"/>
        <v>1.0600426572335224</v>
      </c>
      <c r="R29" s="23">
        <f t="shared" si="7"/>
        <v>0.95375347827798107</v>
      </c>
      <c r="S29" s="23">
        <f t="shared" si="7"/>
        <v>1.0997632091821512</v>
      </c>
      <c r="T29" s="23">
        <f t="shared" si="7"/>
        <v>0.93534643463976908</v>
      </c>
      <c r="U29" s="23">
        <f t="shared" si="7"/>
        <v>1.0374707108978902</v>
      </c>
    </row>
    <row r="30" spans="1:21" ht="17.100000000000001" customHeight="1" thickBot="1" x14ac:dyDescent="0.5">
      <c r="A30" s="4">
        <v>1367</v>
      </c>
      <c r="B30" s="17">
        <v>364317</v>
      </c>
      <c r="C30" s="13">
        <f t="shared" si="3"/>
        <v>1.1404543448249955</v>
      </c>
      <c r="D30" s="17">
        <v>236801</v>
      </c>
      <c r="E30" s="13">
        <f t="shared" si="4"/>
        <v>1.2815432573141825</v>
      </c>
      <c r="F30" s="15">
        <f t="shared" si="0"/>
        <v>0.6499861384453649</v>
      </c>
      <c r="G30" s="18">
        <v>345565</v>
      </c>
      <c r="H30" s="6">
        <f t="shared" si="5"/>
        <v>1.1305609537456895</v>
      </c>
      <c r="I30" s="18">
        <v>223744</v>
      </c>
      <c r="J30" s="6">
        <f t="shared" si="6"/>
        <v>1.2915411168450339</v>
      </c>
      <c r="K30" s="13">
        <f t="shared" si="1"/>
        <v>0.64747297903433509</v>
      </c>
      <c r="L30" s="23">
        <f t="shared" si="7"/>
        <v>1.1404543448249955</v>
      </c>
      <c r="M30" s="23">
        <f t="shared" si="7"/>
        <v>1.1352563272194773</v>
      </c>
      <c r="N30" s="23">
        <f t="shared" si="7"/>
        <v>1.2815432573141825</v>
      </c>
      <c r="O30" s="23">
        <f t="shared" si="7"/>
        <v>1.1660865979472168</v>
      </c>
      <c r="P30" s="23">
        <f t="shared" si="7"/>
        <v>1.1237128983982583</v>
      </c>
      <c r="Q30" s="23">
        <f t="shared" si="7"/>
        <v>1.1305609537456895</v>
      </c>
      <c r="R30" s="23">
        <f t="shared" si="7"/>
        <v>1.0665240177184985</v>
      </c>
      <c r="S30" s="23">
        <f t="shared" si="7"/>
        <v>1.2915411168450339</v>
      </c>
      <c r="T30" s="23">
        <f t="shared" si="7"/>
        <v>1.1743810904580998</v>
      </c>
      <c r="U30" s="23">
        <f t="shared" si="7"/>
        <v>1.1423896363712165</v>
      </c>
    </row>
    <row r="31" spans="1:21" ht="17.100000000000001" customHeight="1" thickBot="1" x14ac:dyDescent="0.5">
      <c r="A31" s="12">
        <v>1368</v>
      </c>
      <c r="B31" s="17">
        <v>427692</v>
      </c>
      <c r="C31" s="13">
        <f t="shared" si="3"/>
        <v>1.1739556485148923</v>
      </c>
      <c r="D31" s="17">
        <v>280368</v>
      </c>
      <c r="E31" s="13">
        <f t="shared" si="4"/>
        <v>1.1839814865646683</v>
      </c>
      <c r="F31" s="15">
        <f t="shared" si="0"/>
        <v>0.65553716225695124</v>
      </c>
      <c r="G31" s="18">
        <v>402727</v>
      </c>
      <c r="H31" s="6">
        <f t="shared" si="5"/>
        <v>1.1654160577604793</v>
      </c>
      <c r="I31" s="18">
        <v>261095</v>
      </c>
      <c r="J31" s="6">
        <f t="shared" si="6"/>
        <v>1.1669363200800915</v>
      </c>
      <c r="K31" s="13">
        <f t="shared" si="1"/>
        <v>0.64831759479746831</v>
      </c>
      <c r="L31" s="23">
        <f t="shared" si="7"/>
        <v>1.1739556485148923</v>
      </c>
      <c r="M31" s="23">
        <f t="shared" si="7"/>
        <v>1.0293754009898903</v>
      </c>
      <c r="N31" s="23">
        <f t="shared" si="7"/>
        <v>1.1839814865646683</v>
      </c>
      <c r="O31" s="23">
        <f t="shared" si="7"/>
        <v>0.9238716522499747</v>
      </c>
      <c r="P31" s="23">
        <f t="shared" si="7"/>
        <v>1.0085402187573773</v>
      </c>
      <c r="Q31" s="23">
        <f t="shared" si="7"/>
        <v>1.1654160577604793</v>
      </c>
      <c r="R31" s="23">
        <f t="shared" si="7"/>
        <v>1.0308299202261588</v>
      </c>
      <c r="S31" s="23">
        <f t="shared" si="7"/>
        <v>1.1669363200800915</v>
      </c>
      <c r="T31" s="23">
        <f t="shared" si="7"/>
        <v>0.90352239263638312</v>
      </c>
      <c r="U31" s="23">
        <f t="shared" si="7"/>
        <v>1.0013044803265658</v>
      </c>
    </row>
    <row r="32" spans="1:21" ht="17.100000000000001" customHeight="1" thickBot="1" x14ac:dyDescent="0.5">
      <c r="A32" s="4">
        <v>1369</v>
      </c>
      <c r="B32" s="17">
        <v>545478</v>
      </c>
      <c r="C32" s="13">
        <f t="shared" si="3"/>
        <v>1.2753991189921718</v>
      </c>
      <c r="D32" s="17">
        <v>325749</v>
      </c>
      <c r="E32" s="13">
        <f t="shared" si="4"/>
        <v>1.1618622667351481</v>
      </c>
      <c r="F32" s="15">
        <f t="shared" si="0"/>
        <v>0.5971808212246873</v>
      </c>
      <c r="G32" s="18">
        <v>498779</v>
      </c>
      <c r="H32" s="6">
        <f t="shared" si="5"/>
        <v>1.2385039989869067</v>
      </c>
      <c r="I32" s="18">
        <v>297129</v>
      </c>
      <c r="J32" s="6">
        <f t="shared" si="6"/>
        <v>1.1380110687680729</v>
      </c>
      <c r="K32" s="13">
        <f t="shared" si="1"/>
        <v>0.59571273048785134</v>
      </c>
      <c r="L32" s="23">
        <f t="shared" si="7"/>
        <v>1.2753991189921718</v>
      </c>
      <c r="M32" s="23">
        <f t="shared" si="7"/>
        <v>1.0864116720300381</v>
      </c>
      <c r="N32" s="23">
        <f t="shared" si="7"/>
        <v>1.1618622667351481</v>
      </c>
      <c r="O32" s="23">
        <f t="shared" si="7"/>
        <v>0.98131793437606929</v>
      </c>
      <c r="P32" s="23">
        <f t="shared" si="7"/>
        <v>0.91097935495929983</v>
      </c>
      <c r="Q32" s="23">
        <f t="shared" si="7"/>
        <v>1.2385039989869067</v>
      </c>
      <c r="R32" s="23">
        <f t="shared" si="7"/>
        <v>1.0627140331040887</v>
      </c>
      <c r="S32" s="23">
        <f t="shared" si="7"/>
        <v>1.1380110687680729</v>
      </c>
      <c r="T32" s="23">
        <f t="shared" si="7"/>
        <v>0.97521265658263734</v>
      </c>
      <c r="U32" s="23">
        <f t="shared" si="7"/>
        <v>0.91885942209226867</v>
      </c>
    </row>
    <row r="33" spans="1:21" ht="17.100000000000001" customHeight="1" thickBot="1" x14ac:dyDescent="0.5">
      <c r="A33" s="12">
        <v>1370</v>
      </c>
      <c r="B33" s="17">
        <v>787165</v>
      </c>
      <c r="C33" s="13">
        <f t="shared" si="3"/>
        <v>1.4430737811607435</v>
      </c>
      <c r="D33" s="17">
        <v>460340</v>
      </c>
      <c r="E33" s="13">
        <f t="shared" si="4"/>
        <v>1.4131739468118092</v>
      </c>
      <c r="F33" s="15">
        <f t="shared" si="0"/>
        <v>0.58480750541500193</v>
      </c>
      <c r="G33" s="18">
        <v>715184</v>
      </c>
      <c r="H33" s="6">
        <f t="shared" si="5"/>
        <v>1.4338695093418128</v>
      </c>
      <c r="I33" s="18">
        <v>456354</v>
      </c>
      <c r="J33" s="6">
        <f t="shared" si="6"/>
        <v>1.5358783558656341</v>
      </c>
      <c r="K33" s="13">
        <f t="shared" si="1"/>
        <v>0.63809313407458779</v>
      </c>
      <c r="L33" s="23">
        <f t="shared" si="7"/>
        <v>1.4430737811607435</v>
      </c>
      <c r="M33" s="23">
        <f t="shared" si="7"/>
        <v>1.1314683848151543</v>
      </c>
      <c r="N33" s="23">
        <f t="shared" si="7"/>
        <v>1.4131739468118092</v>
      </c>
      <c r="O33" s="23">
        <f t="shared" si="7"/>
        <v>1.2163007503314924</v>
      </c>
      <c r="P33" s="23">
        <f t="shared" si="7"/>
        <v>0.97928045347419157</v>
      </c>
      <c r="Q33" s="23">
        <f t="shared" si="7"/>
        <v>1.4338695093418128</v>
      </c>
      <c r="R33" s="23">
        <f t="shared" si="7"/>
        <v>1.1577431405265663</v>
      </c>
      <c r="S33" s="23">
        <f t="shared" si="7"/>
        <v>1.5358783558656341</v>
      </c>
      <c r="T33" s="23">
        <f t="shared" si="7"/>
        <v>1.3496163596442547</v>
      </c>
      <c r="U33" s="23">
        <f t="shared" si="7"/>
        <v>1.0711423500250357</v>
      </c>
    </row>
    <row r="34" spans="1:21" ht="17.100000000000001" customHeight="1" thickBot="1" x14ac:dyDescent="0.5">
      <c r="A34" s="4">
        <v>1371</v>
      </c>
      <c r="B34" s="17">
        <v>1099637</v>
      </c>
      <c r="C34" s="13">
        <f t="shared" si="3"/>
        <v>1.3969587062432909</v>
      </c>
      <c r="D34" s="17">
        <v>807144</v>
      </c>
      <c r="E34" s="13">
        <f t="shared" si="4"/>
        <v>1.7533649042012425</v>
      </c>
      <c r="F34" s="15">
        <f t="shared" si="0"/>
        <v>0.7340094958609068</v>
      </c>
      <c r="G34" s="18">
        <v>998019</v>
      </c>
      <c r="H34" s="6">
        <f t="shared" si="5"/>
        <v>1.3954716548468646</v>
      </c>
      <c r="I34" s="18">
        <v>746381</v>
      </c>
      <c r="J34" s="6">
        <f t="shared" si="6"/>
        <v>1.6355307502509018</v>
      </c>
      <c r="K34" s="13">
        <f t="shared" si="1"/>
        <v>0.74786251564348971</v>
      </c>
      <c r="L34" s="23">
        <f t="shared" si="7"/>
        <v>1.3969587062432909</v>
      </c>
      <c r="M34" s="23">
        <f t="shared" si="7"/>
        <v>0.96804385505475699</v>
      </c>
      <c r="N34" s="23">
        <f t="shared" si="7"/>
        <v>1.7533649042012425</v>
      </c>
      <c r="O34" s="23">
        <f t="shared" si="7"/>
        <v>1.2407282968646012</v>
      </c>
      <c r="P34" s="23">
        <f t="shared" si="7"/>
        <v>1.2551300882159941</v>
      </c>
      <c r="Q34" s="23">
        <f t="shared" si="7"/>
        <v>1.3954716548468646</v>
      </c>
      <c r="R34" s="23">
        <f t="shared" si="7"/>
        <v>0.97322081664699467</v>
      </c>
      <c r="S34" s="23">
        <f t="shared" si="7"/>
        <v>1.6355307502509018</v>
      </c>
      <c r="T34" s="23">
        <f t="shared" si="7"/>
        <v>1.0648829993629949</v>
      </c>
      <c r="U34" s="23">
        <f t="shared" si="7"/>
        <v>1.1720272099904319</v>
      </c>
    </row>
    <row r="35" spans="1:21" ht="17.100000000000001" customHeight="1" thickBot="1" x14ac:dyDescent="0.5">
      <c r="A35" s="12">
        <v>1372</v>
      </c>
      <c r="B35" s="17">
        <v>1622312</v>
      </c>
      <c r="C35" s="13">
        <f t="shared" si="3"/>
        <v>1.4753159451709974</v>
      </c>
      <c r="D35" s="17">
        <v>1175154</v>
      </c>
      <c r="E35" s="13">
        <f t="shared" si="4"/>
        <v>1.4559409473402516</v>
      </c>
      <c r="F35" s="15">
        <f t="shared" si="0"/>
        <v>0.72436991158297537</v>
      </c>
      <c r="G35" s="18">
        <v>1501612</v>
      </c>
      <c r="H35" s="6">
        <f t="shared" si="5"/>
        <v>1.5045925979365122</v>
      </c>
      <c r="I35" s="18">
        <v>1084374</v>
      </c>
      <c r="J35" s="6">
        <f t="shared" si="6"/>
        <v>1.4528424490977128</v>
      </c>
      <c r="K35" s="13">
        <f t="shared" si="1"/>
        <v>0.72213994027751505</v>
      </c>
      <c r="L35" s="23">
        <f t="shared" si="7"/>
        <v>1.4753159451709974</v>
      </c>
      <c r="M35" s="23">
        <f t="shared" si="7"/>
        <v>1.0560913064770721</v>
      </c>
      <c r="N35" s="23">
        <f t="shared" si="7"/>
        <v>1.4559409473402516</v>
      </c>
      <c r="O35" s="23">
        <f t="shared" si="7"/>
        <v>0.83036961892625283</v>
      </c>
      <c r="P35" s="23">
        <f t="shared" si="7"/>
        <v>0.98686722129306337</v>
      </c>
      <c r="Q35" s="23">
        <f t="shared" si="7"/>
        <v>1.5045925979365122</v>
      </c>
      <c r="R35" s="23">
        <f t="shared" si="7"/>
        <v>1.07819645974939</v>
      </c>
      <c r="S35" s="23">
        <f t="shared" si="7"/>
        <v>1.4528424490977128</v>
      </c>
      <c r="T35" s="23">
        <f t="shared" si="7"/>
        <v>0.88830029571430358</v>
      </c>
      <c r="U35" s="23">
        <f t="shared" si="7"/>
        <v>0.96560520840673236</v>
      </c>
    </row>
    <row r="36" spans="1:21" ht="17.100000000000001" customHeight="1" thickBot="1" x14ac:dyDescent="0.5">
      <c r="A36" s="4">
        <v>1373</v>
      </c>
      <c r="B36" s="17">
        <v>2570036</v>
      </c>
      <c r="C36" s="13">
        <f t="shared" si="3"/>
        <v>1.5841810946353105</v>
      </c>
      <c r="D36" s="17">
        <v>1592678</v>
      </c>
      <c r="E36" s="13">
        <f t="shared" si="4"/>
        <v>1.3552930084057069</v>
      </c>
      <c r="F36" s="15">
        <f t="shared" si="0"/>
        <v>0.61971038537981571</v>
      </c>
      <c r="G36" s="18">
        <v>2369994</v>
      </c>
      <c r="H36" s="6">
        <f t="shared" si="5"/>
        <v>1.5782998537571622</v>
      </c>
      <c r="I36" s="18">
        <v>1473529</v>
      </c>
      <c r="J36" s="6">
        <f t="shared" si="6"/>
        <v>1.3588752589051378</v>
      </c>
      <c r="K36" s="13">
        <f t="shared" si="1"/>
        <v>0.62174376812768306</v>
      </c>
      <c r="L36" s="23">
        <f t="shared" si="7"/>
        <v>1.5841810946353105</v>
      </c>
      <c r="M36" s="23">
        <f t="shared" si="7"/>
        <v>1.0737910749359487</v>
      </c>
      <c r="N36" s="23">
        <f t="shared" si="7"/>
        <v>1.3552930084057069</v>
      </c>
      <c r="O36" s="23">
        <f t="shared" si="7"/>
        <v>0.93087086456465773</v>
      </c>
      <c r="P36" s="23">
        <f t="shared" si="7"/>
        <v>0.85551646399220838</v>
      </c>
      <c r="Q36" s="23">
        <f t="shared" si="7"/>
        <v>1.5782998537571622</v>
      </c>
      <c r="R36" s="23">
        <f t="shared" si="7"/>
        <v>1.0489881818651352</v>
      </c>
      <c r="S36" s="23">
        <f t="shared" si="7"/>
        <v>1.3588752589051378</v>
      </c>
      <c r="T36" s="23">
        <f t="shared" si="7"/>
        <v>0.93532183049102591</v>
      </c>
      <c r="U36" s="23">
        <f t="shared" si="7"/>
        <v>0.86097407642173873</v>
      </c>
    </row>
    <row r="37" spans="1:21" ht="17.100000000000001" customHeight="1" thickBot="1" x14ac:dyDescent="0.5">
      <c r="A37" s="12">
        <v>1374</v>
      </c>
      <c r="B37" s="17">
        <v>3269259</v>
      </c>
      <c r="C37" s="13">
        <f t="shared" si="3"/>
        <v>1.2720673951648926</v>
      </c>
      <c r="D37" s="17">
        <v>2256594</v>
      </c>
      <c r="E37" s="13">
        <f t="shared" si="4"/>
        <v>1.4168551333037813</v>
      </c>
      <c r="F37" s="15">
        <f t="shared" si="0"/>
        <v>0.69024632187293822</v>
      </c>
      <c r="G37" s="18">
        <v>3016458</v>
      </c>
      <c r="H37" s="6">
        <f t="shared" si="5"/>
        <v>1.2727703108109134</v>
      </c>
      <c r="I37" s="18">
        <v>2067844</v>
      </c>
      <c r="J37" s="6">
        <f t="shared" si="6"/>
        <v>1.403327657616511</v>
      </c>
      <c r="K37" s="13">
        <f t="shared" si="1"/>
        <v>0.68552056750002821</v>
      </c>
      <c r="L37" s="23">
        <f t="shared" si="7"/>
        <v>1.2720673951648926</v>
      </c>
      <c r="M37" s="23">
        <f t="shared" si="7"/>
        <v>0.8029810477303615</v>
      </c>
      <c r="N37" s="23">
        <f t="shared" si="7"/>
        <v>1.4168551333037813</v>
      </c>
      <c r="O37" s="23">
        <f t="shared" si="7"/>
        <v>1.0454234800270186</v>
      </c>
      <c r="P37" s="23">
        <f t="shared" si="7"/>
        <v>1.1138208075210674</v>
      </c>
      <c r="Q37" s="23">
        <f t="shared" si="7"/>
        <v>1.2727703108109134</v>
      </c>
      <c r="R37" s="23">
        <f t="shared" si="7"/>
        <v>0.80641856981806592</v>
      </c>
      <c r="S37" s="23">
        <f t="shared" si="7"/>
        <v>1.403327657616511</v>
      </c>
      <c r="T37" s="23">
        <f t="shared" si="7"/>
        <v>1.0327126411494083</v>
      </c>
      <c r="U37" s="23">
        <f t="shared" si="7"/>
        <v>1.1025773037732285</v>
      </c>
    </row>
    <row r="38" spans="1:21" ht="17.100000000000001" customHeight="1" thickBot="1" x14ac:dyDescent="0.5">
      <c r="A38" s="4">
        <v>1375</v>
      </c>
      <c r="B38" s="17">
        <v>4711111</v>
      </c>
      <c r="C38" s="13">
        <f t="shared" si="3"/>
        <v>1.4410332739009053</v>
      </c>
      <c r="D38" s="17">
        <v>3361265</v>
      </c>
      <c r="E38" s="13">
        <f t="shared" si="4"/>
        <v>1.4895302389353158</v>
      </c>
      <c r="F38" s="15">
        <f t="shared" si="0"/>
        <v>0.71347607814802072</v>
      </c>
      <c r="G38" s="18">
        <v>4112217</v>
      </c>
      <c r="H38" s="6">
        <f t="shared" si="5"/>
        <v>1.3632601547908176</v>
      </c>
      <c r="I38" s="18">
        <v>3107275</v>
      </c>
      <c r="J38" s="6">
        <f t="shared" si="6"/>
        <v>1.5026641274680295</v>
      </c>
      <c r="K38" s="13">
        <f t="shared" si="1"/>
        <v>0.75562038676460896</v>
      </c>
      <c r="L38" s="23">
        <f t="shared" si="7"/>
        <v>1.4410332739009053</v>
      </c>
      <c r="M38" s="23">
        <f t="shared" si="7"/>
        <v>1.1328277726307971</v>
      </c>
      <c r="N38" s="23">
        <f t="shared" si="7"/>
        <v>1.4895302389353158</v>
      </c>
      <c r="O38" s="23">
        <f t="shared" si="7"/>
        <v>1.051293250751806</v>
      </c>
      <c r="P38" s="23">
        <f t="shared" si="7"/>
        <v>1.0336542992537072</v>
      </c>
      <c r="Q38" s="23">
        <f t="shared" si="7"/>
        <v>1.3632601547908176</v>
      </c>
      <c r="R38" s="23">
        <f t="shared" si="7"/>
        <v>1.0710967589448648</v>
      </c>
      <c r="S38" s="23">
        <f t="shared" si="7"/>
        <v>1.5026641274680295</v>
      </c>
      <c r="T38" s="23">
        <f t="shared" si="7"/>
        <v>1.0707863693217854</v>
      </c>
      <c r="U38" s="23">
        <f t="shared" si="7"/>
        <v>1.1022577915061285</v>
      </c>
    </row>
    <row r="39" spans="1:21" ht="17.100000000000001" customHeight="1" thickBot="1" x14ac:dyDescent="0.5">
      <c r="A39" s="12">
        <v>1376</v>
      </c>
      <c r="B39" s="17">
        <v>5887234</v>
      </c>
      <c r="C39" s="13">
        <f t="shared" si="3"/>
        <v>1.2496487558879423</v>
      </c>
      <c r="D39" s="17">
        <v>4575077</v>
      </c>
      <c r="E39" s="13">
        <f t="shared" si="4"/>
        <v>1.3611176149455637</v>
      </c>
      <c r="F39" s="15">
        <f t="shared" si="0"/>
        <v>0.77711825281617819</v>
      </c>
      <c r="G39" s="18">
        <v>5293696</v>
      </c>
      <c r="H39" s="6">
        <f t="shared" si="5"/>
        <v>1.2873094975289485</v>
      </c>
      <c r="I39" s="18">
        <v>4275467</v>
      </c>
      <c r="J39" s="6">
        <f t="shared" si="6"/>
        <v>1.3759538502385531</v>
      </c>
      <c r="K39" s="13">
        <f t="shared" si="1"/>
        <v>0.80765253614865684</v>
      </c>
      <c r="L39" s="23">
        <f t="shared" si="7"/>
        <v>1.2496487558879423</v>
      </c>
      <c r="M39" s="23">
        <f t="shared" si="7"/>
        <v>0.86718938314666305</v>
      </c>
      <c r="N39" s="23">
        <f t="shared" si="7"/>
        <v>1.3611176149455637</v>
      </c>
      <c r="O39" s="23">
        <f t="shared" si="7"/>
        <v>0.91378985089853659</v>
      </c>
      <c r="P39" s="23">
        <f t="shared" si="7"/>
        <v>1.0892001520686641</v>
      </c>
      <c r="Q39" s="23">
        <f t="shared" si="7"/>
        <v>1.2873094975289485</v>
      </c>
      <c r="R39" s="23">
        <f t="shared" si="7"/>
        <v>0.9442874810101648</v>
      </c>
      <c r="S39" s="23">
        <f t="shared" si="7"/>
        <v>1.3759538502385531</v>
      </c>
      <c r="T39" s="23">
        <f t="shared" si="7"/>
        <v>0.91567624799629599</v>
      </c>
      <c r="U39" s="23">
        <f t="shared" si="7"/>
        <v>1.0688601714504256</v>
      </c>
    </row>
    <row r="40" spans="1:21" ht="17.100000000000001" customHeight="1" thickBot="1" x14ac:dyDescent="0.5">
      <c r="A40" s="4">
        <v>1377</v>
      </c>
      <c r="B40" s="17">
        <v>7212419</v>
      </c>
      <c r="C40" s="13">
        <f t="shared" si="3"/>
        <v>1.2250946709439441</v>
      </c>
      <c r="D40" s="17">
        <v>6067698</v>
      </c>
      <c r="E40" s="13">
        <f t="shared" si="4"/>
        <v>1.3262504652927154</v>
      </c>
      <c r="F40" s="15">
        <f t="shared" si="0"/>
        <v>0.84128473401226411</v>
      </c>
      <c r="G40" s="18">
        <v>6667311</v>
      </c>
      <c r="H40" s="6">
        <f t="shared" si="5"/>
        <v>1.2594812773532897</v>
      </c>
      <c r="I40" s="18">
        <v>5728972</v>
      </c>
      <c r="J40" s="6">
        <f t="shared" si="6"/>
        <v>1.3399640319993114</v>
      </c>
      <c r="K40" s="13">
        <f t="shared" si="1"/>
        <v>0.8592627522549946</v>
      </c>
      <c r="L40" s="23">
        <f t="shared" si="7"/>
        <v>1.2250946709439441</v>
      </c>
      <c r="M40" s="23">
        <f t="shared" si="7"/>
        <v>0.98035121082759669</v>
      </c>
      <c r="N40" s="23">
        <f t="shared" si="7"/>
        <v>1.3262504652927154</v>
      </c>
      <c r="O40" s="23">
        <f t="shared" si="7"/>
        <v>0.9743834410267016</v>
      </c>
      <c r="P40" s="23">
        <f t="shared" si="7"/>
        <v>1.0825697774612226</v>
      </c>
      <c r="Q40" s="23">
        <f t="shared" si="7"/>
        <v>1.2594812773532897</v>
      </c>
      <c r="R40" s="23">
        <f t="shared" si="7"/>
        <v>0.9783826498374506</v>
      </c>
      <c r="S40" s="23">
        <f t="shared" si="7"/>
        <v>1.3399640319993114</v>
      </c>
      <c r="T40" s="23">
        <f t="shared" si="7"/>
        <v>0.97384373158082149</v>
      </c>
      <c r="U40" s="23">
        <f t="shared" si="7"/>
        <v>1.0639015093699133</v>
      </c>
    </row>
    <row r="41" spans="1:21" ht="17.100000000000001" customHeight="1" thickBot="1" x14ac:dyDescent="0.5">
      <c r="A41" s="12">
        <v>1378</v>
      </c>
      <c r="B41" s="17">
        <v>9370840</v>
      </c>
      <c r="C41" s="13">
        <f t="shared" si="3"/>
        <v>1.2992645047382854</v>
      </c>
      <c r="D41" s="17">
        <v>7504866</v>
      </c>
      <c r="E41" s="13">
        <f t="shared" si="4"/>
        <v>1.2368555587308399</v>
      </c>
      <c r="F41" s="15">
        <f t="shared" si="0"/>
        <v>0.80087441467360454</v>
      </c>
      <c r="G41" s="18">
        <v>8456186</v>
      </c>
      <c r="H41" s="6">
        <f t="shared" si="5"/>
        <v>1.2683053182909871</v>
      </c>
      <c r="I41" s="18">
        <v>7052586</v>
      </c>
      <c r="J41" s="6">
        <f t="shared" si="6"/>
        <v>1.2310386575462404</v>
      </c>
      <c r="K41" s="13">
        <f t="shared" si="1"/>
        <v>0.83401500392730243</v>
      </c>
      <c r="L41" s="23">
        <f t="shared" si="7"/>
        <v>1.2992645047382854</v>
      </c>
      <c r="M41" s="23">
        <f t="shared" si="7"/>
        <v>1.0605421242565629</v>
      </c>
      <c r="N41" s="23">
        <f t="shared" si="7"/>
        <v>1.2368555587308399</v>
      </c>
      <c r="O41" s="23">
        <f t="shared" si="7"/>
        <v>0.9325957585680128</v>
      </c>
      <c r="P41" s="23">
        <f t="shared" si="7"/>
        <v>0.9519659424390905</v>
      </c>
      <c r="Q41" s="23">
        <f t="shared" si="7"/>
        <v>1.2683053182909871</v>
      </c>
      <c r="R41" s="23">
        <f t="shared" si="7"/>
        <v>1.0070060913936256</v>
      </c>
      <c r="S41" s="23">
        <f t="shared" si="7"/>
        <v>1.2310386575462404</v>
      </c>
      <c r="T41" s="23">
        <f t="shared" si="7"/>
        <v>0.9187102251613819</v>
      </c>
      <c r="U41" s="23">
        <f t="shared" si="7"/>
        <v>0.97061696406432885</v>
      </c>
    </row>
    <row r="42" spans="1:21" ht="17.100000000000001" customHeight="1" thickBot="1" x14ac:dyDescent="0.5">
      <c r="A42" s="4">
        <v>1379</v>
      </c>
      <c r="B42" s="17">
        <v>14228586</v>
      </c>
      <c r="C42" s="13">
        <f t="shared" si="3"/>
        <v>1.5183896000785415</v>
      </c>
      <c r="D42" s="17">
        <v>9877374</v>
      </c>
      <c r="E42" s="13">
        <f t="shared" si="4"/>
        <v>1.3161292953132009</v>
      </c>
      <c r="F42" s="15">
        <f t="shared" si="0"/>
        <v>0.69419224088746412</v>
      </c>
      <c r="G42" s="18">
        <v>12197299</v>
      </c>
      <c r="H42" s="6">
        <f t="shared" si="5"/>
        <v>1.4424113897210871</v>
      </c>
      <c r="I42" s="18">
        <v>9150931</v>
      </c>
      <c r="J42" s="6">
        <f t="shared" si="6"/>
        <v>1.2975284526838808</v>
      </c>
      <c r="K42" s="13">
        <f t="shared" si="1"/>
        <v>0.75024241022541138</v>
      </c>
      <c r="L42" s="23">
        <f t="shared" si="7"/>
        <v>1.5183896000785415</v>
      </c>
      <c r="M42" s="23">
        <f t="shared" si="7"/>
        <v>1.1686531838137109</v>
      </c>
      <c r="N42" s="23">
        <f t="shared" si="7"/>
        <v>1.3161292953132009</v>
      </c>
      <c r="O42" s="23">
        <f t="shared" si="7"/>
        <v>1.0640929622078954</v>
      </c>
      <c r="P42" s="23">
        <f t="shared" si="7"/>
        <v>0.86679288059212301</v>
      </c>
      <c r="Q42" s="23">
        <f t="shared" si="7"/>
        <v>1.4424113897210871</v>
      </c>
      <c r="R42" s="23">
        <f t="shared" si="7"/>
        <v>1.1372745733375178</v>
      </c>
      <c r="S42" s="23">
        <f t="shared" si="7"/>
        <v>1.2975284526838808</v>
      </c>
      <c r="T42" s="23">
        <f t="shared" si="7"/>
        <v>1.0540111350119343</v>
      </c>
      <c r="U42" s="23">
        <f t="shared" si="7"/>
        <v>0.89955505199856911</v>
      </c>
    </row>
    <row r="43" spans="1:21" ht="17.100000000000001" customHeight="1" thickBot="1" x14ac:dyDescent="0.5">
      <c r="A43" s="12">
        <v>1380</v>
      </c>
      <c r="B43" s="17">
        <v>19460602</v>
      </c>
      <c r="C43" s="13">
        <f t="shared" si="3"/>
        <v>1.3677115912993745</v>
      </c>
      <c r="D43" s="17">
        <v>12975694</v>
      </c>
      <c r="E43" s="13">
        <f t="shared" si="4"/>
        <v>1.3136785141475862</v>
      </c>
      <c r="F43" s="15">
        <f t="shared" si="0"/>
        <v>0.66676734871819487</v>
      </c>
      <c r="G43" s="18">
        <v>17662479</v>
      </c>
      <c r="H43" s="6">
        <f t="shared" si="5"/>
        <v>1.4480647723729656</v>
      </c>
      <c r="I43" s="18">
        <v>11791774</v>
      </c>
      <c r="J43" s="6">
        <f t="shared" si="6"/>
        <v>1.2885873579420499</v>
      </c>
      <c r="K43" s="13">
        <f t="shared" si="1"/>
        <v>0.66761715611947792</v>
      </c>
      <c r="L43" s="23">
        <f t="shared" si="7"/>
        <v>1.3677115912993745</v>
      </c>
      <c r="M43" s="23">
        <f t="shared" si="7"/>
        <v>0.9007645937700226</v>
      </c>
      <c r="N43" s="23">
        <f t="shared" si="7"/>
        <v>1.3136785141475862</v>
      </c>
      <c r="O43" s="23">
        <f t="shared" si="7"/>
        <v>0.99813788723164054</v>
      </c>
      <c r="P43" s="23">
        <f t="shared" si="7"/>
        <v>0.96049380768905035</v>
      </c>
      <c r="Q43" s="23">
        <f t="shared" si="7"/>
        <v>1.4480647723729656</v>
      </c>
      <c r="R43" s="23">
        <f t="shared" si="7"/>
        <v>1.0039193968462574</v>
      </c>
      <c r="S43" s="23">
        <f t="shared" si="7"/>
        <v>1.2885873579420499</v>
      </c>
      <c r="T43" s="23">
        <f t="shared" si="7"/>
        <v>0.99310913396670675</v>
      </c>
      <c r="U43" s="23">
        <f t="shared" si="7"/>
        <v>0.88986859049849154</v>
      </c>
    </row>
    <row r="44" spans="1:21" ht="17.100000000000001" customHeight="1" thickBot="1" x14ac:dyDescent="0.5">
      <c r="A44" s="4">
        <v>1381</v>
      </c>
      <c r="B44" s="17">
        <v>25502306</v>
      </c>
      <c r="C44" s="13">
        <f t="shared" si="3"/>
        <v>1.3104582273456906</v>
      </c>
      <c r="D44" s="17">
        <v>17368131</v>
      </c>
      <c r="E44" s="13">
        <f t="shared" si="4"/>
        <v>1.338512683791711</v>
      </c>
      <c r="F44" s="15">
        <f t="shared" si="0"/>
        <v>0.68104158894493694</v>
      </c>
      <c r="G44" s="18">
        <v>22747440</v>
      </c>
      <c r="H44" s="6">
        <f t="shared" si="5"/>
        <v>1.28789622340103</v>
      </c>
      <c r="I44" s="18">
        <v>15800725</v>
      </c>
      <c r="J44" s="6">
        <f t="shared" si="6"/>
        <v>1.3399786156010114</v>
      </c>
      <c r="K44" s="13">
        <f t="shared" si="1"/>
        <v>0.69461552596687803</v>
      </c>
      <c r="L44" s="23">
        <f t="shared" ref="L44:U63" si="8">B44/B43</f>
        <v>1.3104582273456906</v>
      </c>
      <c r="M44" s="23">
        <f t="shared" si="8"/>
        <v>0.95813930047979545</v>
      </c>
      <c r="N44" s="23">
        <f t="shared" si="8"/>
        <v>1.338512683791711</v>
      </c>
      <c r="O44" s="23">
        <f t="shared" si="8"/>
        <v>1.0189042976471598</v>
      </c>
      <c r="P44" s="23">
        <f t="shared" si="8"/>
        <v>1.0214081272188615</v>
      </c>
      <c r="Q44" s="23">
        <f t="shared" si="8"/>
        <v>1.28789622340103</v>
      </c>
      <c r="R44" s="23">
        <f t="shared" si="8"/>
        <v>0.88939130898857177</v>
      </c>
      <c r="S44" s="23">
        <f t="shared" si="8"/>
        <v>1.3399786156010114</v>
      </c>
      <c r="T44" s="23">
        <f t="shared" si="8"/>
        <v>1.0398818577120268</v>
      </c>
      <c r="U44" s="23">
        <f t="shared" si="8"/>
        <v>1.0404398982259953</v>
      </c>
    </row>
    <row r="45" spans="1:21" ht="17.100000000000001" customHeight="1" thickBot="1" x14ac:dyDescent="0.5">
      <c r="A45" s="12">
        <v>1382</v>
      </c>
      <c r="B45" s="17">
        <v>33861667</v>
      </c>
      <c r="C45" s="13">
        <f t="shared" si="3"/>
        <v>1.3277884360731929</v>
      </c>
      <c r="D45" s="17">
        <v>22786227</v>
      </c>
      <c r="E45" s="13">
        <f t="shared" si="4"/>
        <v>1.3119561914865796</v>
      </c>
      <c r="F45" s="15">
        <f t="shared" si="0"/>
        <v>0.67292100533621102</v>
      </c>
      <c r="G45" s="18">
        <v>29137625</v>
      </c>
      <c r="H45" s="6">
        <f t="shared" si="5"/>
        <v>1.2809188638369857</v>
      </c>
      <c r="I45" s="18">
        <v>21228718</v>
      </c>
      <c r="J45" s="6">
        <f t="shared" si="6"/>
        <v>1.3435280976031163</v>
      </c>
      <c r="K45" s="13">
        <f t="shared" si="1"/>
        <v>0.72856720477389625</v>
      </c>
      <c r="L45" s="23">
        <f t="shared" si="8"/>
        <v>1.3277884360731929</v>
      </c>
      <c r="M45" s="23">
        <f t="shared" si="8"/>
        <v>1.0132245411306275</v>
      </c>
      <c r="N45" s="23">
        <f t="shared" si="8"/>
        <v>1.3119561914865796</v>
      </c>
      <c r="O45" s="23">
        <f t="shared" si="8"/>
        <v>0.98015970066872826</v>
      </c>
      <c r="P45" s="23">
        <f t="shared" si="8"/>
        <v>0.98807622949825102</v>
      </c>
      <c r="Q45" s="23">
        <f t="shared" si="8"/>
        <v>1.2809188638369857</v>
      </c>
      <c r="R45" s="23">
        <f t="shared" si="8"/>
        <v>0.9945823588599253</v>
      </c>
      <c r="S45" s="23">
        <f t="shared" si="8"/>
        <v>1.3435280976031163</v>
      </c>
      <c r="T45" s="23">
        <f t="shared" si="8"/>
        <v>1.002648909438389</v>
      </c>
      <c r="U45" s="23">
        <f t="shared" si="8"/>
        <v>1.0488783759328713</v>
      </c>
    </row>
    <row r="46" spans="1:21" ht="17.100000000000001" customHeight="1" thickBot="1" x14ac:dyDescent="0.5">
      <c r="A46" s="4">
        <v>1383</v>
      </c>
      <c r="B46" s="17">
        <v>47532902</v>
      </c>
      <c r="C46" s="13">
        <f t="shared" si="3"/>
        <v>1.4037378018040281</v>
      </c>
      <c r="D46" s="17">
        <v>30044062</v>
      </c>
      <c r="E46" s="13">
        <f t="shared" si="4"/>
        <v>1.3185185068155425</v>
      </c>
      <c r="F46" s="15">
        <f t="shared" si="0"/>
        <v>0.63206875103060189</v>
      </c>
      <c r="G46" s="18">
        <v>38726521</v>
      </c>
      <c r="H46" s="6">
        <f t="shared" si="5"/>
        <v>1.3290898280144658</v>
      </c>
      <c r="I46" s="18">
        <v>27964245</v>
      </c>
      <c r="J46" s="6">
        <f t="shared" si="6"/>
        <v>1.3172837380005706</v>
      </c>
      <c r="K46" s="13">
        <f t="shared" si="1"/>
        <v>0.72209546011117287</v>
      </c>
      <c r="L46" s="23">
        <f t="shared" si="8"/>
        <v>1.4037378018040281</v>
      </c>
      <c r="M46" s="23">
        <f t="shared" si="8"/>
        <v>1.0571998999746135</v>
      </c>
      <c r="N46" s="23">
        <f t="shared" si="8"/>
        <v>1.3185185068155425</v>
      </c>
      <c r="O46" s="23">
        <f t="shared" si="8"/>
        <v>1.0050019317501198</v>
      </c>
      <c r="P46" s="23">
        <f t="shared" si="8"/>
        <v>0.9392911590191807</v>
      </c>
      <c r="Q46" s="23">
        <f t="shared" si="8"/>
        <v>1.3290898280144658</v>
      </c>
      <c r="R46" s="23">
        <f t="shared" si="8"/>
        <v>1.0376065694225036</v>
      </c>
      <c r="S46" s="23">
        <f t="shared" si="8"/>
        <v>1.3172837380005706</v>
      </c>
      <c r="T46" s="23">
        <f t="shared" si="8"/>
        <v>0.98046608801902524</v>
      </c>
      <c r="U46" s="23">
        <f t="shared" si="8"/>
        <v>0.991117161710934</v>
      </c>
    </row>
    <row r="47" spans="1:21" ht="17.100000000000001" customHeight="1" thickBot="1" x14ac:dyDescent="0.5">
      <c r="A47" s="12">
        <v>1384</v>
      </c>
      <c r="B47" s="17">
        <v>48640513</v>
      </c>
      <c r="C47" s="13">
        <f t="shared" si="3"/>
        <v>1.0233019856435444</v>
      </c>
      <c r="D47" s="17">
        <v>39371879</v>
      </c>
      <c r="E47" s="13">
        <f t="shared" si="4"/>
        <v>1.3104712338830882</v>
      </c>
      <c r="F47" s="15">
        <f t="shared" si="0"/>
        <v>0.80944621204961387</v>
      </c>
      <c r="G47" s="18">
        <v>46138102</v>
      </c>
      <c r="H47" s="6">
        <f t="shared" si="5"/>
        <v>1.1913825670010483</v>
      </c>
      <c r="I47" s="18">
        <v>37103419</v>
      </c>
      <c r="J47" s="6">
        <f t="shared" si="6"/>
        <v>1.3268164043048543</v>
      </c>
      <c r="K47" s="13">
        <f t="shared" si="1"/>
        <v>0.80418173682133698</v>
      </c>
      <c r="L47" s="23">
        <f t="shared" si="8"/>
        <v>1.0233019856435444</v>
      </c>
      <c r="M47" s="23">
        <f t="shared" si="8"/>
        <v>0.72898370645033372</v>
      </c>
      <c r="N47" s="23">
        <f t="shared" si="8"/>
        <v>1.3104712338830882</v>
      </c>
      <c r="O47" s="23">
        <f t="shared" si="8"/>
        <v>0.99389673114874211</v>
      </c>
      <c r="P47" s="23">
        <f t="shared" si="8"/>
        <v>1.2806300117349483</v>
      </c>
      <c r="Q47" s="23">
        <f t="shared" si="8"/>
        <v>1.1913825670010483</v>
      </c>
      <c r="R47" s="23">
        <f t="shared" si="8"/>
        <v>0.89638980141835922</v>
      </c>
      <c r="S47" s="23">
        <f t="shared" si="8"/>
        <v>1.3268164043048543</v>
      </c>
      <c r="T47" s="23">
        <f t="shared" si="8"/>
        <v>1.0072366082031443</v>
      </c>
      <c r="U47" s="23">
        <f t="shared" si="8"/>
        <v>1.1136778739718516</v>
      </c>
    </row>
    <row r="48" spans="1:21" ht="17.100000000000001" customHeight="1" thickBot="1" x14ac:dyDescent="0.5">
      <c r="A48" s="4">
        <v>1385</v>
      </c>
      <c r="B48" s="17">
        <v>67859550</v>
      </c>
      <c r="C48" s="13">
        <f t="shared" si="3"/>
        <v>1.3951240604719772</v>
      </c>
      <c r="D48" s="17">
        <v>52376672</v>
      </c>
      <c r="E48" s="13">
        <f t="shared" si="4"/>
        <v>1.3303066384004685</v>
      </c>
      <c r="F48" s="15">
        <f t="shared" si="0"/>
        <v>0.77183936527725283</v>
      </c>
      <c r="G48" s="18">
        <v>60791951</v>
      </c>
      <c r="H48" s="6">
        <f t="shared" si="5"/>
        <v>1.3176084053045789</v>
      </c>
      <c r="I48" s="18">
        <v>47945160</v>
      </c>
      <c r="J48" s="6">
        <f t="shared" si="6"/>
        <v>1.2922032872496199</v>
      </c>
      <c r="K48" s="13">
        <f t="shared" si="1"/>
        <v>0.78867611931059756</v>
      </c>
      <c r="L48" s="23">
        <f t="shared" si="8"/>
        <v>1.3951240604719772</v>
      </c>
      <c r="M48" s="23">
        <f t="shared" si="8"/>
        <v>1.3633551776942929</v>
      </c>
      <c r="N48" s="23">
        <f t="shared" si="8"/>
        <v>1.3303066384004685</v>
      </c>
      <c r="O48" s="23">
        <f t="shared" si="8"/>
        <v>1.0151360854054046</v>
      </c>
      <c r="P48" s="23">
        <f t="shared" si="8"/>
        <v>0.95354002994573783</v>
      </c>
      <c r="Q48" s="23">
        <f t="shared" si="8"/>
        <v>1.3176084053045789</v>
      </c>
      <c r="R48" s="23">
        <f t="shared" si="8"/>
        <v>1.1059490392085112</v>
      </c>
      <c r="S48" s="23">
        <f t="shared" si="8"/>
        <v>1.2922032872496199</v>
      </c>
      <c r="T48" s="23">
        <f t="shared" si="8"/>
        <v>0.97391265517751202</v>
      </c>
      <c r="U48" s="23">
        <f t="shared" si="8"/>
        <v>0.9807187644275186</v>
      </c>
    </row>
    <row r="49" spans="1:21" ht="17.100000000000001" customHeight="1" thickBot="1" x14ac:dyDescent="0.5">
      <c r="A49" s="12">
        <v>1386</v>
      </c>
      <c r="B49" s="17">
        <v>93590868</v>
      </c>
      <c r="C49" s="13">
        <f t="shared" si="3"/>
        <v>1.3791849194402261</v>
      </c>
      <c r="D49" s="17">
        <v>68755159</v>
      </c>
      <c r="E49" s="13">
        <f t="shared" si="4"/>
        <v>1.3127057595411942</v>
      </c>
      <c r="F49" s="15">
        <f t="shared" si="0"/>
        <v>0.73463533856743368</v>
      </c>
      <c r="G49" s="18">
        <v>82232270</v>
      </c>
      <c r="H49" s="6">
        <f t="shared" si="5"/>
        <v>1.3526835156187043</v>
      </c>
      <c r="I49" s="18">
        <v>64563699</v>
      </c>
      <c r="J49" s="6">
        <f t="shared" si="6"/>
        <v>1.3466155707896272</v>
      </c>
      <c r="K49" s="13">
        <f t="shared" si="1"/>
        <v>0.78513823101320201</v>
      </c>
      <c r="L49" s="23">
        <f t="shared" si="8"/>
        <v>1.3791849194402261</v>
      </c>
      <c r="M49" s="23">
        <f t="shared" si="8"/>
        <v>0.98857510849152808</v>
      </c>
      <c r="N49" s="23">
        <f t="shared" si="8"/>
        <v>1.3127057595411942</v>
      </c>
      <c r="O49" s="23">
        <f t="shared" si="8"/>
        <v>0.98676930690172515</v>
      </c>
      <c r="P49" s="23">
        <f t="shared" si="8"/>
        <v>0.95179822592171748</v>
      </c>
      <c r="Q49" s="23">
        <f t="shared" si="8"/>
        <v>1.3526835156187043</v>
      </c>
      <c r="R49" s="23">
        <f t="shared" si="8"/>
        <v>1.026620284276357</v>
      </c>
      <c r="S49" s="23">
        <f t="shared" si="8"/>
        <v>1.3466155707896272</v>
      </c>
      <c r="T49" s="23">
        <f t="shared" si="8"/>
        <v>1.042108145116873</v>
      </c>
      <c r="U49" s="23">
        <f t="shared" si="8"/>
        <v>0.99551414299131047</v>
      </c>
    </row>
    <row r="50" spans="1:21" ht="17.100000000000001" customHeight="1" thickBot="1" x14ac:dyDescent="0.5">
      <c r="A50" s="4">
        <v>1387</v>
      </c>
      <c r="B50" s="17">
        <v>116616166</v>
      </c>
      <c r="C50" s="13">
        <f t="shared" si="3"/>
        <v>1.2460207763005253</v>
      </c>
      <c r="D50" s="17">
        <v>91423625</v>
      </c>
      <c r="E50" s="13">
        <f t="shared" si="4"/>
        <v>1.329698401250152</v>
      </c>
      <c r="F50" s="15">
        <f t="shared" si="0"/>
        <v>0.78397042310583254</v>
      </c>
      <c r="G50" s="18">
        <v>104618616</v>
      </c>
      <c r="H50" s="6">
        <f t="shared" si="5"/>
        <v>1.2722331026493614</v>
      </c>
      <c r="I50" s="18">
        <v>84489261</v>
      </c>
      <c r="J50" s="6">
        <f t="shared" si="6"/>
        <v>1.308618655817722</v>
      </c>
      <c r="K50" s="13">
        <f t="shared" si="1"/>
        <v>0.80759299090708669</v>
      </c>
      <c r="L50" s="23">
        <f t="shared" si="8"/>
        <v>1.2460207763005253</v>
      </c>
      <c r="M50" s="23">
        <f t="shared" si="8"/>
        <v>0.90344721635025671</v>
      </c>
      <c r="N50" s="23">
        <f t="shared" si="8"/>
        <v>1.329698401250152</v>
      </c>
      <c r="O50" s="23">
        <f t="shared" si="8"/>
        <v>1.0129447452983653</v>
      </c>
      <c r="P50" s="23">
        <f t="shared" si="8"/>
        <v>1.0671558825833292</v>
      </c>
      <c r="Q50" s="23">
        <f t="shared" si="8"/>
        <v>1.2722331026493614</v>
      </c>
      <c r="R50" s="23">
        <f t="shared" si="8"/>
        <v>0.94052532463031779</v>
      </c>
      <c r="S50" s="23">
        <f t="shared" si="8"/>
        <v>1.308618655817722</v>
      </c>
      <c r="T50" s="23">
        <f t="shared" si="8"/>
        <v>0.97178339847234596</v>
      </c>
      <c r="U50" s="23">
        <f t="shared" si="8"/>
        <v>1.028599753529907</v>
      </c>
    </row>
    <row r="51" spans="1:21" ht="17.100000000000001" customHeight="1" thickBot="1" x14ac:dyDescent="0.5">
      <c r="A51" s="12">
        <v>1388</v>
      </c>
      <c r="B51" s="17">
        <v>147779421</v>
      </c>
      <c r="C51" s="13">
        <f t="shared" si="3"/>
        <v>1.267229287918795</v>
      </c>
      <c r="D51" s="17">
        <v>115386612</v>
      </c>
      <c r="E51" s="13">
        <f t="shared" si="4"/>
        <v>1.2621093508379262</v>
      </c>
      <c r="F51" s="15">
        <f t="shared" si="0"/>
        <v>0.78080297797350284</v>
      </c>
      <c r="G51" s="18">
        <v>134210727</v>
      </c>
      <c r="H51" s="6">
        <f t="shared" si="5"/>
        <v>1.2828570299572688</v>
      </c>
      <c r="I51" s="18">
        <v>109343592</v>
      </c>
      <c r="J51" s="6">
        <f t="shared" si="6"/>
        <v>1.2941714805624824</v>
      </c>
      <c r="K51" s="13">
        <f t="shared" si="1"/>
        <v>0.81471574176034378</v>
      </c>
      <c r="L51" s="23">
        <f t="shared" si="8"/>
        <v>1.267229287918795</v>
      </c>
      <c r="M51" s="23">
        <f t="shared" si="8"/>
        <v>1.0170209935674093</v>
      </c>
      <c r="N51" s="23">
        <f t="shared" si="8"/>
        <v>1.2621093508379262</v>
      </c>
      <c r="O51" s="23">
        <f t="shared" si="8"/>
        <v>0.94916963850698766</v>
      </c>
      <c r="P51" s="23">
        <f t="shared" si="8"/>
        <v>0.99595973899145163</v>
      </c>
      <c r="Q51" s="23">
        <f t="shared" si="8"/>
        <v>1.2828570299572688</v>
      </c>
      <c r="R51" s="23">
        <f t="shared" si="8"/>
        <v>1.0083506138032281</v>
      </c>
      <c r="S51" s="23">
        <f t="shared" si="8"/>
        <v>1.2941714805624824</v>
      </c>
      <c r="T51" s="23">
        <f t="shared" si="8"/>
        <v>0.98895998067044832</v>
      </c>
      <c r="U51" s="23">
        <f t="shared" si="8"/>
        <v>1.0088197284194564</v>
      </c>
    </row>
    <row r="52" spans="1:21" ht="17.100000000000001" customHeight="1" thickBot="1" x14ac:dyDescent="0.5">
      <c r="A52" s="4">
        <v>1389</v>
      </c>
      <c r="B52" s="17">
        <v>210393363</v>
      </c>
      <c r="C52" s="13">
        <f t="shared" si="3"/>
        <v>1.4236986555793854</v>
      </c>
      <c r="D52" s="17">
        <v>137909836</v>
      </c>
      <c r="E52" s="13">
        <f t="shared" si="4"/>
        <v>1.1951978969622576</v>
      </c>
      <c r="F52" s="15">
        <f t="shared" si="0"/>
        <v>0.65548567708383465</v>
      </c>
      <c r="G52" s="18">
        <v>197192953</v>
      </c>
      <c r="H52" s="6">
        <f t="shared" si="5"/>
        <v>1.4692786292708182</v>
      </c>
      <c r="I52" s="18">
        <v>129849737</v>
      </c>
      <c r="J52" s="6">
        <f t="shared" si="6"/>
        <v>1.1875386076579595</v>
      </c>
      <c r="K52" s="13">
        <f t="shared" si="1"/>
        <v>0.65849075752722264</v>
      </c>
      <c r="L52" s="23">
        <f t="shared" si="8"/>
        <v>1.4236986555793854</v>
      </c>
      <c r="M52" s="23">
        <f t="shared" si="8"/>
        <v>1.1234736043053142</v>
      </c>
      <c r="N52" s="23">
        <f t="shared" si="8"/>
        <v>1.1951978969622576</v>
      </c>
      <c r="O52" s="23">
        <f t="shared" si="8"/>
        <v>0.94698442426462859</v>
      </c>
      <c r="P52" s="23">
        <f t="shared" si="8"/>
        <v>0.8395020198118136</v>
      </c>
      <c r="Q52" s="23">
        <f t="shared" si="8"/>
        <v>1.4692786292708182</v>
      </c>
      <c r="R52" s="23">
        <f t="shared" si="8"/>
        <v>1.1453175178217319</v>
      </c>
      <c r="S52" s="23">
        <f t="shared" si="8"/>
        <v>1.1875386076579595</v>
      </c>
      <c r="T52" s="23">
        <f t="shared" si="8"/>
        <v>0.91760529844300276</v>
      </c>
      <c r="U52" s="23">
        <f t="shared" si="8"/>
        <v>0.80824602223154762</v>
      </c>
    </row>
    <row r="53" spans="1:21" ht="17.100000000000001" customHeight="1" thickBot="1" x14ac:dyDescent="0.5">
      <c r="A53" s="12">
        <v>1390</v>
      </c>
      <c r="B53" s="17">
        <v>277435420</v>
      </c>
      <c r="C53" s="13">
        <f t="shared" si="3"/>
        <v>1.3186510070662258</v>
      </c>
      <c r="D53" s="17">
        <v>159425441</v>
      </c>
      <c r="E53" s="13">
        <f t="shared" si="4"/>
        <v>1.1560121135957264</v>
      </c>
      <c r="F53" s="15">
        <f t="shared" si="0"/>
        <v>0.57463982428775673</v>
      </c>
      <c r="G53" s="18">
        <v>249861666</v>
      </c>
      <c r="H53" s="6">
        <f t="shared" si="5"/>
        <v>1.2670922677444767</v>
      </c>
      <c r="I53" s="18">
        <v>151225879</v>
      </c>
      <c r="J53" s="6">
        <f t="shared" si="6"/>
        <v>1.1646221432084995</v>
      </c>
      <c r="K53" s="13">
        <f t="shared" si="1"/>
        <v>0.60523841620426877</v>
      </c>
      <c r="L53" s="23">
        <f t="shared" si="8"/>
        <v>1.3186510070662258</v>
      </c>
      <c r="M53" s="23">
        <f t="shared" si="8"/>
        <v>0.92621496964860905</v>
      </c>
      <c r="N53" s="23">
        <f t="shared" si="8"/>
        <v>1.1560121135957264</v>
      </c>
      <c r="O53" s="23">
        <f t="shared" si="8"/>
        <v>0.96721397898529882</v>
      </c>
      <c r="P53" s="23">
        <f t="shared" si="8"/>
        <v>0.87666267071501858</v>
      </c>
      <c r="Q53" s="23">
        <f t="shared" si="8"/>
        <v>1.2670922677444767</v>
      </c>
      <c r="R53" s="23">
        <f t="shared" si="8"/>
        <v>0.86239072868929989</v>
      </c>
      <c r="S53" s="23">
        <f t="shared" si="8"/>
        <v>1.1646221432084995</v>
      </c>
      <c r="T53" s="23">
        <f t="shared" si="8"/>
        <v>0.98070255206720791</v>
      </c>
      <c r="U53" s="23">
        <f t="shared" si="8"/>
        <v>0.91912970574875175</v>
      </c>
    </row>
    <row r="54" spans="1:21" ht="17.100000000000001" customHeight="1" thickBot="1" x14ac:dyDescent="0.5">
      <c r="A54" s="12">
        <v>1391</v>
      </c>
      <c r="B54" s="17">
        <v>341990377</v>
      </c>
      <c r="C54" s="13">
        <f t="shared" si="3"/>
        <v>1.2326846262095879</v>
      </c>
      <c r="D54" s="17">
        <v>211500205</v>
      </c>
      <c r="E54" s="13">
        <f t="shared" si="4"/>
        <v>1.3266402380533482</v>
      </c>
      <c r="F54" s="15">
        <f t="shared" si="0"/>
        <v>0.61843905333043914</v>
      </c>
      <c r="G54" s="18">
        <v>324668513</v>
      </c>
      <c r="H54" s="6">
        <f t="shared" si="5"/>
        <v>1.2993930529543496</v>
      </c>
      <c r="I54" s="18">
        <v>199139776</v>
      </c>
      <c r="J54" s="6">
        <f t="shared" si="6"/>
        <v>1.3168366242394267</v>
      </c>
      <c r="K54" s="13">
        <f t="shared" si="1"/>
        <v>0.61336337841914468</v>
      </c>
      <c r="L54" s="23">
        <f t="shared" si="8"/>
        <v>1.2326846262095879</v>
      </c>
      <c r="M54" s="23">
        <f t="shared" si="8"/>
        <v>0.93480732931156774</v>
      </c>
      <c r="N54" s="23">
        <f t="shared" si="8"/>
        <v>1.3266402380533482</v>
      </c>
      <c r="O54" s="23">
        <f t="shared" si="8"/>
        <v>1.1476006370961722</v>
      </c>
      <c r="P54" s="23">
        <f t="shared" si="8"/>
        <v>1.0762203160857671</v>
      </c>
      <c r="Q54" s="23">
        <f t="shared" si="8"/>
        <v>1.2993930529543496</v>
      </c>
      <c r="R54" s="23">
        <f t="shared" si="8"/>
        <v>1.0254920545505111</v>
      </c>
      <c r="S54" s="23">
        <f t="shared" si="8"/>
        <v>1.3168366242394267</v>
      </c>
      <c r="T54" s="23">
        <f t="shared" si="8"/>
        <v>1.1306985977542732</v>
      </c>
      <c r="U54" s="23">
        <f t="shared" si="8"/>
        <v>1.0134243993727816</v>
      </c>
    </row>
    <row r="55" spans="1:21" ht="17.100000000000001" customHeight="1" thickBot="1" x14ac:dyDescent="0.5">
      <c r="A55" s="12">
        <v>1392</v>
      </c>
      <c r="B55" s="17">
        <v>452684530</v>
      </c>
      <c r="C55" s="13">
        <f t="shared" si="3"/>
        <v>1.3236762214511082</v>
      </c>
      <c r="D55" s="17">
        <v>290114695</v>
      </c>
      <c r="E55" s="13">
        <f t="shared" si="4"/>
        <v>1.3716993560360851</v>
      </c>
      <c r="F55" s="15">
        <f t="shared" si="0"/>
        <v>0.64087609753308783</v>
      </c>
      <c r="G55" s="18">
        <v>407573329</v>
      </c>
      <c r="H55" s="6">
        <f t="shared" si="5"/>
        <v>1.2553521905587439</v>
      </c>
      <c r="I55" s="18">
        <v>272778436</v>
      </c>
      <c r="J55" s="6">
        <f t="shared" si="6"/>
        <v>1.3697837844308913</v>
      </c>
      <c r="K55" s="13">
        <f t="shared" si="1"/>
        <v>0.66927450004953593</v>
      </c>
      <c r="L55" s="23">
        <f t="shared" si="8"/>
        <v>1.3236762214511082</v>
      </c>
      <c r="M55" s="23">
        <f t="shared" si="8"/>
        <v>1.0738157946540736</v>
      </c>
      <c r="N55" s="23">
        <f t="shared" si="8"/>
        <v>1.3716993560360851</v>
      </c>
      <c r="O55" s="23">
        <f t="shared" si="8"/>
        <v>1.0339648358991844</v>
      </c>
      <c r="P55" s="23">
        <f t="shared" si="8"/>
        <v>1.0362801218354822</v>
      </c>
      <c r="Q55" s="23">
        <f t="shared" si="8"/>
        <v>1.2553521905587439</v>
      </c>
      <c r="R55" s="23">
        <f t="shared" si="8"/>
        <v>0.96610658930685167</v>
      </c>
      <c r="S55" s="23">
        <f t="shared" si="8"/>
        <v>1.3697837844308913</v>
      </c>
      <c r="T55" s="23">
        <f t="shared" si="8"/>
        <v>1.0402078429600525</v>
      </c>
      <c r="U55" s="23">
        <f t="shared" si="8"/>
        <v>1.0911549720729889</v>
      </c>
    </row>
    <row r="56" spans="1:21" ht="17.100000000000001" customHeight="1" thickBot="1" x14ac:dyDescent="0.5">
      <c r="A56" s="12">
        <v>1393</v>
      </c>
      <c r="B56" s="17">
        <v>615918803</v>
      </c>
      <c r="C56" s="13">
        <f t="shared" si="3"/>
        <v>1.3605916751782969</v>
      </c>
      <c r="D56" s="17">
        <v>404877090</v>
      </c>
      <c r="E56" s="13">
        <f t="shared" si="4"/>
        <v>1.3955759462649764</v>
      </c>
      <c r="F56" s="15">
        <f t="shared" si="0"/>
        <v>0.65735465134030013</v>
      </c>
      <c r="G56" s="18">
        <v>554080859</v>
      </c>
      <c r="H56" s="6">
        <f t="shared" si="5"/>
        <v>1.3594629961667586</v>
      </c>
      <c r="I56" s="18">
        <v>381300305</v>
      </c>
      <c r="J56" s="6">
        <f t="shared" si="6"/>
        <v>1.3978388856221757</v>
      </c>
      <c r="K56" s="13">
        <f t="shared" si="1"/>
        <v>0.68816725719088589</v>
      </c>
      <c r="L56" s="23">
        <f t="shared" si="8"/>
        <v>1.3605916751782969</v>
      </c>
      <c r="M56" s="23">
        <f t="shared" si="8"/>
        <v>1.0278885826676853</v>
      </c>
      <c r="N56" s="23">
        <f t="shared" si="8"/>
        <v>1.3955759462649764</v>
      </c>
      <c r="O56" s="23">
        <f t="shared" si="8"/>
        <v>1.0174065768302827</v>
      </c>
      <c r="P56" s="23">
        <f t="shared" si="8"/>
        <v>1.0257125423629354</v>
      </c>
      <c r="Q56" s="23">
        <f t="shared" si="8"/>
        <v>1.3594629961667586</v>
      </c>
      <c r="R56" s="23">
        <f t="shared" si="8"/>
        <v>1.0829335435832361</v>
      </c>
      <c r="S56" s="23">
        <f t="shared" si="8"/>
        <v>1.3978388856221757</v>
      </c>
      <c r="T56" s="23">
        <f t="shared" si="8"/>
        <v>1.0204814084603437</v>
      </c>
      <c r="U56" s="23">
        <f t="shared" si="8"/>
        <v>1.0282287120455831</v>
      </c>
    </row>
    <row r="57" spans="1:21" ht="17.100000000000001" customHeight="1" thickBot="1" x14ac:dyDescent="0.5">
      <c r="A57" s="12">
        <v>1394</v>
      </c>
      <c r="B57" s="17">
        <v>816983801</v>
      </c>
      <c r="C57" s="13">
        <f t="shared" si="3"/>
        <v>1.3264472476252684</v>
      </c>
      <c r="D57" s="17">
        <v>518159490</v>
      </c>
      <c r="E57" s="13">
        <f t="shared" si="4"/>
        <v>1.279794542091774</v>
      </c>
      <c r="F57" s="15">
        <f t="shared" si="0"/>
        <v>0.63423471721931979</v>
      </c>
      <c r="G57" s="18">
        <v>768007192</v>
      </c>
      <c r="H57" s="6">
        <f t="shared" si="5"/>
        <v>1.3860922634759343</v>
      </c>
      <c r="I57" s="18">
        <v>486789330</v>
      </c>
      <c r="J57" s="6">
        <f t="shared" si="6"/>
        <v>1.2766560205085595</v>
      </c>
      <c r="K57" s="13">
        <f t="shared" si="1"/>
        <v>0.63383433784302379</v>
      </c>
      <c r="L57" s="23">
        <f t="shared" si="8"/>
        <v>1.3264472476252684</v>
      </c>
      <c r="M57" s="23">
        <f t="shared" si="8"/>
        <v>0.9749047211033729</v>
      </c>
      <c r="N57" s="23">
        <f t="shared" si="8"/>
        <v>1.279794542091774</v>
      </c>
      <c r="O57" s="23">
        <f t="shared" si="8"/>
        <v>0.91703683021832538</v>
      </c>
      <c r="P57" s="23">
        <f t="shared" si="8"/>
        <v>0.96482882706642381</v>
      </c>
      <c r="Q57" s="23">
        <f t="shared" si="8"/>
        <v>1.3860922634759343</v>
      </c>
      <c r="R57" s="23">
        <f t="shared" si="8"/>
        <v>1.0195880780751381</v>
      </c>
      <c r="S57" s="23">
        <f t="shared" si="8"/>
        <v>1.2766560205085595</v>
      </c>
      <c r="T57" s="23">
        <f t="shared" si="8"/>
        <v>0.91330698669204791</v>
      </c>
      <c r="U57" s="23">
        <f t="shared" si="8"/>
        <v>0.92104692750182526</v>
      </c>
    </row>
    <row r="58" spans="1:21" ht="17.100000000000001" customHeight="1" thickBot="1" x14ac:dyDescent="0.5">
      <c r="A58" s="12">
        <v>1395</v>
      </c>
      <c r="B58" s="17">
        <v>865757754</v>
      </c>
      <c r="C58" s="13">
        <f t="shared" si="3"/>
        <v>1.0597000245785779</v>
      </c>
      <c r="D58" s="17">
        <v>625809878</v>
      </c>
      <c r="E58" s="13">
        <f t="shared" si="4"/>
        <v>1.2077553148741906</v>
      </c>
      <c r="F58" s="15">
        <f t="shared" si="0"/>
        <v>0.72284640259774102</v>
      </c>
      <c r="G58" s="18">
        <v>855689701</v>
      </c>
      <c r="H58" s="6">
        <f t="shared" si="5"/>
        <v>1.1141688644499048</v>
      </c>
      <c r="I58" s="18">
        <v>592811516</v>
      </c>
      <c r="J58" s="6">
        <f t="shared" si="6"/>
        <v>1.217798911081309</v>
      </c>
      <c r="K58" s="13">
        <f t="shared" si="1"/>
        <v>0.69278795258048809</v>
      </c>
      <c r="L58" s="23">
        <f t="shared" si="8"/>
        <v>1.0597000245785779</v>
      </c>
      <c r="M58" s="23">
        <f t="shared" si="8"/>
        <v>0.79890099397149295</v>
      </c>
      <c r="N58" s="23">
        <f t="shared" si="8"/>
        <v>1.2077553148741906</v>
      </c>
      <c r="O58" s="23">
        <f t="shared" si="8"/>
        <v>0.94371031845483722</v>
      </c>
      <c r="P58" s="23">
        <f t="shared" si="8"/>
        <v>1.1397143407206123</v>
      </c>
      <c r="Q58" s="23">
        <f t="shared" si="8"/>
        <v>1.1141688644499048</v>
      </c>
      <c r="R58" s="23">
        <f t="shared" si="8"/>
        <v>0.80382013074359049</v>
      </c>
      <c r="S58" s="23">
        <f t="shared" si="8"/>
        <v>1.217798911081309</v>
      </c>
      <c r="T58" s="23">
        <f t="shared" si="8"/>
        <v>0.95389744106340824</v>
      </c>
      <c r="U58" s="23">
        <f t="shared" si="8"/>
        <v>1.0930110775286914</v>
      </c>
    </row>
    <row r="59" spans="1:21" ht="17.100000000000001" customHeight="1" thickBot="1" x14ac:dyDescent="0.5">
      <c r="A59" s="12">
        <v>1396</v>
      </c>
      <c r="B59" s="17">
        <v>985964719</v>
      </c>
      <c r="C59" s="13">
        <f t="shared" si="3"/>
        <v>1.1388459582886969</v>
      </c>
      <c r="D59" s="17">
        <v>735780559</v>
      </c>
      <c r="E59" s="13">
        <f t="shared" si="4"/>
        <v>1.1757253838041848</v>
      </c>
      <c r="F59" s="15">
        <f t="shared" si="0"/>
        <v>0.74625444990187317</v>
      </c>
      <c r="G59" s="18">
        <v>969096353</v>
      </c>
      <c r="H59" s="6">
        <f t="shared" si="5"/>
        <v>1.1325324494001361</v>
      </c>
      <c r="I59" s="18">
        <v>708877676</v>
      </c>
      <c r="J59" s="6">
        <f t="shared" si="6"/>
        <v>1.1957893139174443</v>
      </c>
      <c r="K59" s="13">
        <f t="shared" si="1"/>
        <v>0.73148317378922179</v>
      </c>
      <c r="L59" s="23">
        <f t="shared" si="8"/>
        <v>1.1388459582886969</v>
      </c>
      <c r="M59" s="23">
        <f t="shared" si="8"/>
        <v>1.0746871113281269</v>
      </c>
      <c r="N59" s="23">
        <f t="shared" si="8"/>
        <v>1.1757253838041848</v>
      </c>
      <c r="O59" s="23">
        <f t="shared" si="8"/>
        <v>0.97347978462562812</v>
      </c>
      <c r="P59" s="23">
        <f t="shared" si="8"/>
        <v>1.0323831552872216</v>
      </c>
      <c r="Q59" s="23">
        <f t="shared" si="8"/>
        <v>1.1325324494001361</v>
      </c>
      <c r="R59" s="23">
        <f t="shared" si="8"/>
        <v>1.0164818687150246</v>
      </c>
      <c r="S59" s="23">
        <f t="shared" si="8"/>
        <v>1.1957893139174443</v>
      </c>
      <c r="T59" s="23">
        <f t="shared" si="8"/>
        <v>0.98192673932979468</v>
      </c>
      <c r="U59" s="23">
        <f t="shared" si="8"/>
        <v>1.0558543506199873</v>
      </c>
    </row>
    <row r="60" spans="1:21" ht="17.100000000000001" customHeight="1" thickBot="1" x14ac:dyDescent="0.5">
      <c r="A60" s="12">
        <v>1397</v>
      </c>
      <c r="B60" s="17">
        <v>1504263969</v>
      </c>
      <c r="C60" s="13">
        <f t="shared" si="3"/>
        <v>1.5256772783164871</v>
      </c>
      <c r="D60" s="17">
        <v>881577175</v>
      </c>
      <c r="E60" s="13">
        <f t="shared" si="4"/>
        <v>1.1981523080715157</v>
      </c>
      <c r="F60" s="15">
        <f t="shared" si="0"/>
        <v>0.58605217778768726</v>
      </c>
      <c r="G60" s="18">
        <v>1494276227</v>
      </c>
      <c r="H60" s="6">
        <f t="shared" si="5"/>
        <v>1.5419274072946594</v>
      </c>
      <c r="I60" s="18">
        <v>850741559</v>
      </c>
      <c r="J60" s="6">
        <f t="shared" si="6"/>
        <v>1.200124630529344</v>
      </c>
      <c r="K60" s="13">
        <f t="shared" si="1"/>
        <v>0.56933352992438391</v>
      </c>
      <c r="L60" s="23">
        <f t="shared" si="8"/>
        <v>1.5256772783164871</v>
      </c>
      <c r="M60" s="23">
        <f t="shared" si="8"/>
        <v>1.3396695727041679</v>
      </c>
      <c r="N60" s="23">
        <f t="shared" si="8"/>
        <v>1.1981523080715157</v>
      </c>
      <c r="O60" s="23">
        <f t="shared" si="8"/>
        <v>1.0190749681654114</v>
      </c>
      <c r="P60" s="23">
        <f t="shared" si="8"/>
        <v>0.78532486856828621</v>
      </c>
      <c r="Q60" s="23">
        <f t="shared" si="8"/>
        <v>1.5419274072946594</v>
      </c>
      <c r="R60" s="23">
        <f t="shared" si="8"/>
        <v>1.3614862939347705</v>
      </c>
      <c r="S60" s="23">
        <f t="shared" si="8"/>
        <v>1.200124630529344</v>
      </c>
      <c r="T60" s="23">
        <f t="shared" si="8"/>
        <v>1.0036254853270909</v>
      </c>
      <c r="U60" s="23">
        <f t="shared" si="8"/>
        <v>0.77832758199361995</v>
      </c>
    </row>
    <row r="61" spans="1:21" ht="17.100000000000001" customHeight="1" thickBot="1" x14ac:dyDescent="0.5">
      <c r="A61" s="12">
        <v>1398</v>
      </c>
      <c r="B61" s="17">
        <v>1374882341</v>
      </c>
      <c r="C61" s="13">
        <f t="shared" si="3"/>
        <v>0.91399007709663493</v>
      </c>
      <c r="D61" s="17">
        <v>1083887697</v>
      </c>
      <c r="E61" s="13">
        <f t="shared" si="4"/>
        <v>1.2294870236403297</v>
      </c>
      <c r="F61" s="15">
        <f t="shared" si="0"/>
        <v>0.78834942065780744</v>
      </c>
      <c r="G61" s="18">
        <v>1385579057</v>
      </c>
      <c r="H61" s="6">
        <f t="shared" si="5"/>
        <v>0.92725764618618933</v>
      </c>
      <c r="I61" s="18">
        <v>1043431213</v>
      </c>
      <c r="J61" s="6">
        <f t="shared" si="6"/>
        <v>1.2264961103187391</v>
      </c>
      <c r="K61" s="13">
        <f t="shared" si="1"/>
        <v>0.75306508692415952</v>
      </c>
      <c r="L61" s="23">
        <f t="shared" si="8"/>
        <v>0.91399007709663493</v>
      </c>
      <c r="M61" s="23">
        <f t="shared" si="8"/>
        <v>0.59907169759071188</v>
      </c>
      <c r="N61" s="23">
        <f t="shared" si="8"/>
        <v>1.2294870236403297</v>
      </c>
      <c r="O61" s="23">
        <f t="shared" si="8"/>
        <v>1.0261525311579534</v>
      </c>
      <c r="P61" s="23">
        <f t="shared" si="8"/>
        <v>1.3451864024015412</v>
      </c>
      <c r="Q61" s="23">
        <f t="shared" si="8"/>
        <v>0.92725764618618933</v>
      </c>
      <c r="R61" s="23">
        <f t="shared" si="8"/>
        <v>0.60136271124013574</v>
      </c>
      <c r="S61" s="23">
        <f t="shared" si="8"/>
        <v>1.2264961103187391</v>
      </c>
      <c r="T61" s="23">
        <f t="shared" si="8"/>
        <v>1.0219739509702115</v>
      </c>
      <c r="U61" s="23">
        <f t="shared" si="8"/>
        <v>1.3227133961777693</v>
      </c>
    </row>
    <row r="62" spans="1:21" ht="17.100000000000001" customHeight="1" thickBot="1" x14ac:dyDescent="0.5">
      <c r="A62" s="12">
        <v>1399</v>
      </c>
      <c r="B62" s="17">
        <v>2519312182</v>
      </c>
      <c r="C62" s="13">
        <f t="shared" si="3"/>
        <v>1.8323838388727984</v>
      </c>
      <c r="D62" s="17">
        <v>1513292354</v>
      </c>
      <c r="E62" s="13">
        <f t="shared" si="4"/>
        <v>1.3961708008943292</v>
      </c>
      <c r="F62" s="15">
        <f t="shared" si="0"/>
        <v>0.60067678980484518</v>
      </c>
      <c r="G62" s="18">
        <v>2348063282</v>
      </c>
      <c r="H62" s="6">
        <f t="shared" si="5"/>
        <v>1.6946440335811166</v>
      </c>
      <c r="I62" s="18">
        <v>1465505116</v>
      </c>
      <c r="J62" s="6">
        <f t="shared" si="6"/>
        <v>1.4045057285438902</v>
      </c>
      <c r="K62" s="13">
        <f t="shared" si="1"/>
        <v>0.62413356881579996</v>
      </c>
      <c r="L62" s="23">
        <f t="shared" si="8"/>
        <v>1.8323838388727984</v>
      </c>
      <c r="M62" s="23">
        <f t="shared" si="8"/>
        <v>2.0048180880623092</v>
      </c>
      <c r="N62" s="23">
        <f t="shared" si="8"/>
        <v>1.3961708008943292</v>
      </c>
      <c r="O62" s="23">
        <f t="shared" si="8"/>
        <v>1.1355718068178333</v>
      </c>
      <c r="P62" s="23">
        <f t="shared" si="8"/>
        <v>0.76194232413291285</v>
      </c>
      <c r="Q62" s="23">
        <f t="shared" si="8"/>
        <v>1.6946440335811166</v>
      </c>
      <c r="R62" s="23">
        <f t="shared" si="8"/>
        <v>1.8275870148401445</v>
      </c>
      <c r="S62" s="23">
        <f t="shared" si="8"/>
        <v>1.4045057285438902</v>
      </c>
      <c r="T62" s="23">
        <f t="shared" si="8"/>
        <v>1.1451367164783672</v>
      </c>
      <c r="U62" s="23">
        <f t="shared" si="8"/>
        <v>0.82879100313231735</v>
      </c>
    </row>
    <row r="63" spans="1:21" ht="17.100000000000001" customHeight="1" thickBot="1" x14ac:dyDescent="0.5">
      <c r="A63" s="12">
        <v>1400</v>
      </c>
      <c r="B63" s="17">
        <v>3424660284</v>
      </c>
      <c r="C63" s="13">
        <f t="shared" si="3"/>
        <v>1.3593632057466072</v>
      </c>
      <c r="D63" s="17">
        <v>2244201315</v>
      </c>
      <c r="E63" s="13">
        <f t="shared" si="4"/>
        <v>1.4829925685331256</v>
      </c>
      <c r="F63" s="15">
        <f t="shared" si="0"/>
        <v>0.65530625781625707</v>
      </c>
      <c r="G63" s="18">
        <f>3309607889+2559945</f>
        <v>3312167834</v>
      </c>
      <c r="H63" s="6">
        <f t="shared" si="5"/>
        <v>1.4105956425411195</v>
      </c>
      <c r="I63" s="18">
        <f>1594146779+566192728</f>
        <v>2160339507</v>
      </c>
      <c r="J63" s="6">
        <f t="shared" si="6"/>
        <v>1.4741262131492963</v>
      </c>
      <c r="K63" s="13">
        <f t="shared" si="1"/>
        <v>0.65224336907801761</v>
      </c>
      <c r="L63" s="23">
        <f t="shared" si="8"/>
        <v>1.3593632057466072</v>
      </c>
      <c r="M63" s="23">
        <f t="shared" si="8"/>
        <v>0.74185505073152547</v>
      </c>
      <c r="N63" s="23">
        <f t="shared" si="8"/>
        <v>1.4829925685331256</v>
      </c>
      <c r="O63" s="23">
        <f t="shared" si="8"/>
        <v>1.0621856348687295</v>
      </c>
      <c r="P63" s="23">
        <f t="shared" si="8"/>
        <v>1.0909465272150112</v>
      </c>
      <c r="Q63" s="23">
        <f t="shared" si="8"/>
        <v>1.4105956425411195</v>
      </c>
      <c r="R63" s="23">
        <f t="shared" si="8"/>
        <v>0.83238462744311736</v>
      </c>
      <c r="S63" s="23">
        <f t="shared" si="8"/>
        <v>1.4741262131492963</v>
      </c>
      <c r="T63" s="23">
        <f t="shared" si="8"/>
        <v>1.0495693845817093</v>
      </c>
      <c r="U63" s="23">
        <f t="shared" si="8"/>
        <v>1.0450381163050593</v>
      </c>
    </row>
    <row r="64" spans="1:21" ht="17.100000000000001" customHeight="1" thickBot="1" x14ac:dyDescent="0.5">
      <c r="A64" s="12">
        <v>1401</v>
      </c>
      <c r="B64" s="17">
        <v>5440099904</v>
      </c>
      <c r="C64" s="13">
        <f t="shared" si="3"/>
        <v>1.5885078965105317</v>
      </c>
      <c r="D64" s="17">
        <v>3944100884</v>
      </c>
      <c r="E64" s="13">
        <f t="shared" si="4"/>
        <v>1.7574630482738132</v>
      </c>
      <c r="F64" s="15">
        <f t="shared" si="0"/>
        <v>0.72500523034512276</v>
      </c>
      <c r="G64" s="18">
        <f>5198631642+5290145</f>
        <v>5203921787</v>
      </c>
      <c r="H64" s="6">
        <f t="shared" si="5"/>
        <v>1.5711528062016678</v>
      </c>
      <c r="I64" s="18">
        <f>3090022782+745074591</f>
        <v>3835097373</v>
      </c>
      <c r="J64" s="6">
        <f t="shared" si="6"/>
        <v>1.7752290140384865</v>
      </c>
      <c r="K64" s="13">
        <f t="shared" si="1"/>
        <v>0.73696291565728711</v>
      </c>
      <c r="L64" s="23">
        <f t="shared" ref="L64:L65" si="9">B64/B63</f>
        <v>1.5885078965105317</v>
      </c>
      <c r="M64" s="23">
        <f t="shared" ref="M64:M65" si="10">C64/C63</f>
        <v>1.1685676718298923</v>
      </c>
      <c r="N64" s="23">
        <f t="shared" ref="N64:N65" si="11">D64/D63</f>
        <v>1.7574630482738132</v>
      </c>
      <c r="O64" s="23">
        <f t="shared" ref="O64:O65" si="12">E64/E63</f>
        <v>1.1850787964582823</v>
      </c>
      <c r="P64" s="23">
        <f t="shared" ref="P64:P65" si="13">F64/F63</f>
        <v>1.1063609139963513</v>
      </c>
      <c r="Q64" s="23">
        <f t="shared" ref="Q64:Q65" si="14">G64/G63</f>
        <v>1.5711528062016678</v>
      </c>
      <c r="R64" s="23">
        <f t="shared" ref="R64:R65" si="15">H64/H63</f>
        <v>1.1138222455949973</v>
      </c>
      <c r="S64" s="23">
        <f t="shared" ref="S64:S65" si="16">I64/I63</f>
        <v>1.7752290140384865</v>
      </c>
      <c r="T64" s="23">
        <f t="shared" ref="T64:T65" si="17">J64/J63</f>
        <v>1.2042584944242458</v>
      </c>
      <c r="U64" s="23">
        <f t="shared" ref="U64:U65" si="18">K64/K63</f>
        <v>1.1298894716231846</v>
      </c>
    </row>
    <row r="65" spans="1:21" ht="17.100000000000001" customHeight="1" thickBot="1" x14ac:dyDescent="0.5">
      <c r="A65" s="12">
        <v>1402</v>
      </c>
      <c r="B65" s="17">
        <v>7815933965</v>
      </c>
      <c r="C65" s="13">
        <f t="shared" si="3"/>
        <v>1.4367261820418216</v>
      </c>
      <c r="D65" s="17">
        <v>5902425347</v>
      </c>
      <c r="E65" s="13">
        <f t="shared" si="4"/>
        <v>1.4965198712193997</v>
      </c>
      <c r="F65" s="15">
        <f t="shared" si="0"/>
        <v>0.75517850757583771</v>
      </c>
      <c r="G65" s="18">
        <f>7392684871+7934330</f>
        <v>7400619201</v>
      </c>
      <c r="H65" s="6">
        <f t="shared" si="5"/>
        <v>1.4221234491816546</v>
      </c>
      <c r="I65" s="18">
        <f>4616975513+1148120834</f>
        <v>5765096347</v>
      </c>
      <c r="J65" s="6">
        <f t="shared" si="6"/>
        <v>1.5032464071414857</v>
      </c>
      <c r="K65" s="13">
        <f t="shared" si="1"/>
        <v>0.77900189030412459</v>
      </c>
      <c r="L65" s="23">
        <f t="shared" si="9"/>
        <v>1.4367261820418216</v>
      </c>
      <c r="M65" s="23">
        <f t="shared" si="10"/>
        <v>0.90445013537412788</v>
      </c>
      <c r="N65" s="23">
        <f t="shared" si="11"/>
        <v>1.4965198712193997</v>
      </c>
      <c r="O65" s="23">
        <f t="shared" si="12"/>
        <v>0.85152280879492015</v>
      </c>
      <c r="P65" s="23">
        <f t="shared" si="13"/>
        <v>1.0416180131781279</v>
      </c>
      <c r="Q65" s="23">
        <f t="shared" si="14"/>
        <v>1.4221234491816546</v>
      </c>
      <c r="R65" s="23">
        <f t="shared" si="15"/>
        <v>0.90514649088760601</v>
      </c>
      <c r="S65" s="23">
        <f t="shared" si="16"/>
        <v>1.5032464071414857</v>
      </c>
      <c r="T65" s="23">
        <f t="shared" si="17"/>
        <v>0.84679012975443391</v>
      </c>
      <c r="U65" s="23">
        <f t="shared" si="18"/>
        <v>1.0570435414777195</v>
      </c>
    </row>
    <row r="66" spans="1:21" ht="17.100000000000001" customHeight="1" thickBot="1" x14ac:dyDescent="0.5">
      <c r="A66" s="19" t="s">
        <v>34</v>
      </c>
      <c r="B66" s="27">
        <f>GEOMEAN(L4:L65)-1</f>
        <v>0.27983457167470394</v>
      </c>
      <c r="C66" s="27" t="s">
        <v>35</v>
      </c>
      <c r="D66" s="27">
        <f t="shared" ref="D66:I66" si="19">GEOMEAN(N4:N65)-1</f>
        <v>0.27920115809238566</v>
      </c>
      <c r="E66" s="27" t="s">
        <v>35</v>
      </c>
      <c r="F66" s="27" t="s">
        <v>35</v>
      </c>
      <c r="G66" s="27">
        <f t="shared" si="19"/>
        <v>0.27911854339275433</v>
      </c>
      <c r="H66" s="27" t="s">
        <v>35</v>
      </c>
      <c r="I66" s="27">
        <f t="shared" si="19"/>
        <v>0.28057254187292502</v>
      </c>
      <c r="J66" s="21" t="s">
        <v>35</v>
      </c>
      <c r="K66" s="22" t="s">
        <v>35</v>
      </c>
    </row>
    <row r="67" spans="1:21" ht="18" customHeight="1" x14ac:dyDescent="0.45">
      <c r="A67" s="29" t="s">
        <v>27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</row>
    <row r="68" spans="1:21" ht="18" customHeight="1" x14ac:dyDescent="0.45">
      <c r="A68" s="29" t="s">
        <v>30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</row>
    <row r="73" spans="1:21" x14ac:dyDescent="0.2">
      <c r="I73" s="20"/>
    </row>
  </sheetData>
  <mergeCells count="3">
    <mergeCell ref="A68:K68"/>
    <mergeCell ref="A67:K67"/>
    <mergeCell ref="A1:K1"/>
  </mergeCells>
  <phoneticPr fontId="3" type="noConversion"/>
  <printOptions horizontalCentered="1" verticalCentered="1"/>
  <pageMargins left="0.70866141732283472" right="0.70866141732283472" top="0" bottom="0" header="0.31496062992125984" footer="0.31496062992125984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</sheetPr>
  <dimension ref="A1:K39"/>
  <sheetViews>
    <sheetView rightToLeft="1" view="pageBreakPreview" zoomScaleNormal="100" zoomScaleSheetLayoutView="100" workbookViewId="0">
      <pane ySplit="2" topLeftCell="A3" activePane="bottomLeft" state="frozen"/>
      <selection pane="bottomLeft" activeCell="B39" sqref="B39:F39"/>
    </sheetView>
  </sheetViews>
  <sheetFormatPr defaultRowHeight="18.75" x14ac:dyDescent="0.45"/>
  <cols>
    <col min="1" max="1" width="16" style="1" customWidth="1"/>
    <col min="2" max="2" width="15.42578125" style="1" customWidth="1"/>
    <col min="3" max="3" width="16.28515625" style="1" customWidth="1"/>
    <col min="4" max="4" width="23.140625" style="1" customWidth="1"/>
    <col min="5" max="5" width="21.5703125" style="1" customWidth="1"/>
    <col min="6" max="6" width="21.28515625" style="1" customWidth="1"/>
    <col min="7" max="16384" width="9.140625" style="1"/>
  </cols>
  <sheetData>
    <row r="1" spans="1:10" ht="24.75" thickBot="1" x14ac:dyDescent="0.65">
      <c r="A1" s="28" t="s">
        <v>36</v>
      </c>
      <c r="B1" s="28"/>
      <c r="C1" s="28"/>
      <c r="D1" s="28"/>
      <c r="E1" s="28"/>
      <c r="F1" s="28"/>
    </row>
    <row r="2" spans="1:10" ht="46.5" customHeight="1" thickBot="1" x14ac:dyDescent="0.5">
      <c r="A2" s="8" t="s">
        <v>0</v>
      </c>
      <c r="B2" s="9" t="s">
        <v>11</v>
      </c>
      <c r="C2" s="9" t="s">
        <v>13</v>
      </c>
      <c r="D2" s="9" t="s">
        <v>14</v>
      </c>
      <c r="E2" s="9" t="s">
        <v>15</v>
      </c>
      <c r="F2" s="9" t="s">
        <v>12</v>
      </c>
    </row>
    <row r="3" spans="1:10" ht="22.5" customHeight="1" thickBot="1" x14ac:dyDescent="0.5">
      <c r="A3" s="4">
        <v>1367</v>
      </c>
      <c r="B3" s="7">
        <v>13302</v>
      </c>
      <c r="C3" s="18">
        <v>3476</v>
      </c>
      <c r="D3" s="17">
        <v>20613</v>
      </c>
      <c r="E3" s="18">
        <f>((C3/B3)*1000000)/12</f>
        <v>21776.174008920967</v>
      </c>
      <c r="F3" s="6">
        <f>C3/D3*100</f>
        <v>16.863144617474411</v>
      </c>
    </row>
    <row r="4" spans="1:10" ht="20.25" customHeight="1" thickBot="1" x14ac:dyDescent="0.5">
      <c r="A4" s="4">
        <v>1368</v>
      </c>
      <c r="B4" s="7">
        <v>19270</v>
      </c>
      <c r="C4" s="18">
        <v>9406</v>
      </c>
      <c r="D4" s="17">
        <v>24948</v>
      </c>
      <c r="E4" s="18">
        <f t="shared" ref="E4:E19" si="0">((C4/B4)*1000000)/12</f>
        <v>40676.353572046362</v>
      </c>
      <c r="F4" s="6">
        <f>C4/D4*100</f>
        <v>37.702421035754369</v>
      </c>
      <c r="G4" s="23">
        <f>B4/B3</f>
        <v>1.4486543376935799</v>
      </c>
      <c r="H4" s="23">
        <f t="shared" ref="H4:J19" si="1">C4/C3</f>
        <v>2.7059838895281931</v>
      </c>
      <c r="I4" s="23">
        <f t="shared" si="1"/>
        <v>1.210304176975695</v>
      </c>
      <c r="J4" s="23">
        <f t="shared" si="1"/>
        <v>1.8679293045409457</v>
      </c>
    </row>
    <row r="5" spans="1:10" ht="21" customHeight="1" thickBot="1" x14ac:dyDescent="0.5">
      <c r="A5" s="4">
        <v>1369</v>
      </c>
      <c r="B5" s="7">
        <v>28698</v>
      </c>
      <c r="C5" s="18">
        <v>15857</v>
      </c>
      <c r="D5" s="17">
        <v>31285</v>
      </c>
      <c r="E5" s="18">
        <f t="shared" si="0"/>
        <v>46045.601319488</v>
      </c>
      <c r="F5" s="6">
        <f t="shared" ref="F5:F19" si="2">C5/D5*100</f>
        <v>50.685632092056899</v>
      </c>
      <c r="G5" s="23">
        <f t="shared" ref="G5:K36" si="3">B5/B4</f>
        <v>1.4892579138557342</v>
      </c>
      <c r="H5" s="23">
        <f t="shared" si="1"/>
        <v>1.6858388262810973</v>
      </c>
      <c r="I5" s="23">
        <f t="shared" si="1"/>
        <v>1.2540083373416706</v>
      </c>
      <c r="J5" s="23">
        <f t="shared" si="1"/>
        <v>1.1319992397531793</v>
      </c>
    </row>
    <row r="6" spans="1:10" ht="23.25" customHeight="1" thickBot="1" x14ac:dyDescent="0.5">
      <c r="A6" s="4">
        <v>1370</v>
      </c>
      <c r="B6" s="7">
        <v>31316</v>
      </c>
      <c r="C6" s="18">
        <v>31381</v>
      </c>
      <c r="D6" s="17">
        <v>51525</v>
      </c>
      <c r="E6" s="18">
        <f t="shared" si="0"/>
        <v>83506.301358198165</v>
      </c>
      <c r="F6" s="6">
        <f t="shared" si="2"/>
        <v>60.90441533236293</v>
      </c>
      <c r="G6" s="23">
        <f t="shared" si="3"/>
        <v>1.0912258693985644</v>
      </c>
      <c r="H6" s="23">
        <f t="shared" si="1"/>
        <v>1.9789998108091065</v>
      </c>
      <c r="I6" s="23">
        <f t="shared" si="1"/>
        <v>1.6469554099408663</v>
      </c>
      <c r="J6" s="23">
        <f t="shared" si="1"/>
        <v>1.8135565388491426</v>
      </c>
    </row>
    <row r="7" spans="1:10" ht="24.75" customHeight="1" thickBot="1" x14ac:dyDescent="0.5">
      <c r="A7" s="4">
        <v>1371</v>
      </c>
      <c r="B7" s="7">
        <v>43116</v>
      </c>
      <c r="C7" s="18">
        <v>41750</v>
      </c>
      <c r="D7" s="17">
        <v>77183</v>
      </c>
      <c r="E7" s="18">
        <f t="shared" si="0"/>
        <v>80693.168815907469</v>
      </c>
      <c r="F7" s="6">
        <f t="shared" si="2"/>
        <v>54.09222238057604</v>
      </c>
      <c r="G7" s="23">
        <f t="shared" si="3"/>
        <v>1.3768041895516669</v>
      </c>
      <c r="H7" s="23">
        <f t="shared" si="1"/>
        <v>1.3304228673401102</v>
      </c>
      <c r="I7" s="23">
        <f t="shared" si="1"/>
        <v>1.4979718583212034</v>
      </c>
      <c r="J7" s="23">
        <f t="shared" si="1"/>
        <v>0.96631233216492451</v>
      </c>
    </row>
    <row r="8" spans="1:10" ht="22.5" customHeight="1" thickBot="1" x14ac:dyDescent="0.5">
      <c r="A8" s="4">
        <v>1372</v>
      </c>
      <c r="B8" s="7">
        <v>70599</v>
      </c>
      <c r="C8" s="18">
        <v>92184</v>
      </c>
      <c r="D8" s="17">
        <v>110587</v>
      </c>
      <c r="E8" s="18">
        <f t="shared" si="0"/>
        <v>108811.73954305302</v>
      </c>
      <c r="F8" s="6">
        <f t="shared" si="2"/>
        <v>83.358803475996282</v>
      </c>
      <c r="G8" s="23">
        <f t="shared" si="3"/>
        <v>1.6374199833008627</v>
      </c>
      <c r="H8" s="23">
        <f t="shared" si="1"/>
        <v>2.2080000000000002</v>
      </c>
      <c r="I8" s="23">
        <f t="shared" si="1"/>
        <v>1.4327896039283261</v>
      </c>
      <c r="J8" s="23">
        <f t="shared" si="1"/>
        <v>1.3484628394169891</v>
      </c>
    </row>
    <row r="9" spans="1:10" ht="23.25" customHeight="1" thickBot="1" x14ac:dyDescent="0.5">
      <c r="A9" s="4">
        <v>1373</v>
      </c>
      <c r="B9" s="7">
        <v>71000</v>
      </c>
      <c r="C9" s="18">
        <v>152107</v>
      </c>
      <c r="D9" s="17">
        <v>151958</v>
      </c>
      <c r="E9" s="18">
        <f t="shared" si="0"/>
        <v>178529.34272300467</v>
      </c>
      <c r="F9" s="6">
        <f t="shared" si="2"/>
        <v>100.09805340949474</v>
      </c>
      <c r="G9" s="23">
        <f t="shared" si="3"/>
        <v>1.0056799671383447</v>
      </c>
      <c r="H9" s="23">
        <f t="shared" si="1"/>
        <v>1.6500368827562266</v>
      </c>
      <c r="I9" s="23">
        <f t="shared" si="1"/>
        <v>1.3741036469024388</v>
      </c>
      <c r="J9" s="23">
        <f t="shared" si="1"/>
        <v>1.6407176603620681</v>
      </c>
    </row>
    <row r="10" spans="1:10" ht="19.5" customHeight="1" thickBot="1" x14ac:dyDescent="0.5">
      <c r="A10" s="4">
        <v>1374</v>
      </c>
      <c r="B10" s="7">
        <v>75582</v>
      </c>
      <c r="C10" s="18">
        <v>202297</v>
      </c>
      <c r="D10" s="17">
        <v>214752</v>
      </c>
      <c r="E10" s="18">
        <f t="shared" si="0"/>
        <v>223043.62590740298</v>
      </c>
      <c r="F10" s="6">
        <f t="shared" si="2"/>
        <v>94.200286842497391</v>
      </c>
      <c r="G10" s="23">
        <f t="shared" si="3"/>
        <v>1.0645352112676056</v>
      </c>
      <c r="H10" s="23">
        <f t="shared" si="1"/>
        <v>1.3299650903640201</v>
      </c>
      <c r="I10" s="23">
        <f t="shared" si="1"/>
        <v>1.4132326037457719</v>
      </c>
      <c r="J10" s="23">
        <f t="shared" si="1"/>
        <v>1.2493387501765689</v>
      </c>
    </row>
    <row r="11" spans="1:10" ht="22.5" customHeight="1" thickBot="1" x14ac:dyDescent="0.5">
      <c r="A11" s="4">
        <v>1375</v>
      </c>
      <c r="B11" s="7">
        <v>75666</v>
      </c>
      <c r="C11" s="18">
        <v>268022</v>
      </c>
      <c r="D11" s="17">
        <v>286669</v>
      </c>
      <c r="E11" s="18">
        <f t="shared" si="0"/>
        <v>295181.01481070317</v>
      </c>
      <c r="F11" s="6">
        <f t="shared" si="2"/>
        <v>93.495285503490095</v>
      </c>
      <c r="G11" s="23">
        <f t="shared" si="3"/>
        <v>1.0011113757243788</v>
      </c>
      <c r="H11" s="23">
        <f t="shared" si="1"/>
        <v>1.3248935970380185</v>
      </c>
      <c r="I11" s="23">
        <f t="shared" si="1"/>
        <v>1.3348839591715094</v>
      </c>
      <c r="J11" s="23">
        <f t="shared" si="1"/>
        <v>1.3234227770904701</v>
      </c>
    </row>
    <row r="12" spans="1:10" ht="20.25" customHeight="1" thickBot="1" x14ac:dyDescent="0.5">
      <c r="A12" s="4">
        <v>1376</v>
      </c>
      <c r="B12" s="7">
        <v>77000</v>
      </c>
      <c r="C12" s="18">
        <v>340695</v>
      </c>
      <c r="D12" s="17">
        <v>360597</v>
      </c>
      <c r="E12" s="18">
        <f t="shared" si="0"/>
        <v>368717.53246753244</v>
      </c>
      <c r="F12" s="6">
        <f t="shared" si="2"/>
        <v>94.480819307980937</v>
      </c>
      <c r="G12" s="23">
        <f t="shared" si="3"/>
        <v>1.0176301112785135</v>
      </c>
      <c r="H12" s="23">
        <f t="shared" si="1"/>
        <v>1.2711456522225788</v>
      </c>
      <c r="I12" s="23">
        <f t="shared" si="1"/>
        <v>1.2578862730187079</v>
      </c>
      <c r="J12" s="23">
        <f t="shared" si="1"/>
        <v>1.2491234665074498</v>
      </c>
    </row>
    <row r="13" spans="1:10" ht="22.5" customHeight="1" thickBot="1" x14ac:dyDescent="0.5">
      <c r="A13" s="4">
        <v>1377</v>
      </c>
      <c r="B13" s="7">
        <v>92600</v>
      </c>
      <c r="C13" s="18">
        <v>500393</v>
      </c>
      <c r="D13" s="17">
        <v>464332</v>
      </c>
      <c r="E13" s="18">
        <f t="shared" si="0"/>
        <v>450317.67458603316</v>
      </c>
      <c r="F13" s="6">
        <f t="shared" si="2"/>
        <v>107.76621038394943</v>
      </c>
      <c r="G13" s="23">
        <f t="shared" si="3"/>
        <v>1.2025974025974027</v>
      </c>
      <c r="H13" s="23">
        <f t="shared" si="1"/>
        <v>1.4687418365400138</v>
      </c>
      <c r="I13" s="23">
        <f t="shared" si="1"/>
        <v>1.2876757155494916</v>
      </c>
      <c r="J13" s="23">
        <f t="shared" si="1"/>
        <v>1.2213080066261457</v>
      </c>
    </row>
    <row r="14" spans="1:10" ht="22.5" customHeight="1" thickBot="1" x14ac:dyDescent="0.5">
      <c r="A14" s="4">
        <v>1378</v>
      </c>
      <c r="B14" s="7">
        <v>68445</v>
      </c>
      <c r="C14" s="18">
        <v>536735</v>
      </c>
      <c r="D14" s="17">
        <v>561556</v>
      </c>
      <c r="E14" s="18">
        <f t="shared" si="0"/>
        <v>653486.98468356591</v>
      </c>
      <c r="F14" s="6">
        <f t="shared" si="2"/>
        <v>95.579959968373601</v>
      </c>
      <c r="G14" s="23">
        <f t="shared" si="3"/>
        <v>0.73914686825053999</v>
      </c>
      <c r="H14" s="23">
        <f t="shared" si="1"/>
        <v>1.0726269152446177</v>
      </c>
      <c r="I14" s="23">
        <f t="shared" si="1"/>
        <v>1.209384664421147</v>
      </c>
      <c r="J14" s="23">
        <f t="shared" si="1"/>
        <v>1.4511688560399094</v>
      </c>
    </row>
    <row r="15" spans="1:10" ht="21.75" customHeight="1" thickBot="1" x14ac:dyDescent="0.5">
      <c r="A15" s="4">
        <v>1379</v>
      </c>
      <c r="B15" s="7">
        <v>71938</v>
      </c>
      <c r="C15" s="18">
        <v>613484</v>
      </c>
      <c r="D15" s="17">
        <v>713540</v>
      </c>
      <c r="E15" s="18">
        <f t="shared" si="0"/>
        <v>710662.88563299878</v>
      </c>
      <c r="F15" s="6">
        <f t="shared" si="2"/>
        <v>85.97752053143482</v>
      </c>
      <c r="G15" s="23">
        <f t="shared" si="3"/>
        <v>1.0510336766747024</v>
      </c>
      <c r="H15" s="23">
        <f t="shared" si="1"/>
        <v>1.1429923519055027</v>
      </c>
      <c r="I15" s="23">
        <f t="shared" si="1"/>
        <v>1.2706479852410089</v>
      </c>
      <c r="J15" s="23">
        <f t="shared" si="1"/>
        <v>1.0874935573156348</v>
      </c>
    </row>
    <row r="16" spans="1:10" ht="22.5" customHeight="1" thickBot="1" x14ac:dyDescent="0.5">
      <c r="A16" s="4">
        <v>1380</v>
      </c>
      <c r="B16" s="7">
        <v>92994</v>
      </c>
      <c r="C16" s="18">
        <v>893681</v>
      </c>
      <c r="D16" s="17">
        <v>933149</v>
      </c>
      <c r="E16" s="18">
        <f t="shared" si="0"/>
        <v>800841.09369063238</v>
      </c>
      <c r="F16" s="6">
        <f t="shared" si="2"/>
        <v>95.77045037823541</v>
      </c>
      <c r="G16" s="23">
        <f t="shared" si="3"/>
        <v>1.2926964886429981</v>
      </c>
      <c r="H16" s="23">
        <f t="shared" si="1"/>
        <v>1.4567307378839547</v>
      </c>
      <c r="I16" s="23">
        <f t="shared" si="1"/>
        <v>1.3077739159682709</v>
      </c>
      <c r="J16" s="23">
        <f t="shared" si="1"/>
        <v>1.1268930879615451</v>
      </c>
    </row>
    <row r="17" spans="1:11" ht="21.75" customHeight="1" thickBot="1" x14ac:dyDescent="0.5">
      <c r="A17" s="4">
        <v>1381</v>
      </c>
      <c r="B17" s="7">
        <v>116268</v>
      </c>
      <c r="C17" s="18">
        <v>1119988</v>
      </c>
      <c r="D17" s="17">
        <v>1212504</v>
      </c>
      <c r="E17" s="18">
        <f>((C17/B17)*1000000)/12</f>
        <v>802734.48698982818</v>
      </c>
      <c r="F17" s="6">
        <f>C17/D17*100</f>
        <v>92.369839604652853</v>
      </c>
      <c r="G17" s="23">
        <f t="shared" si="3"/>
        <v>1.2502742112394347</v>
      </c>
      <c r="H17" s="23">
        <f t="shared" si="1"/>
        <v>1.253230179448819</v>
      </c>
      <c r="I17" s="23">
        <f t="shared" si="1"/>
        <v>1.2993680537620467</v>
      </c>
      <c r="J17" s="23">
        <f t="shared" si="1"/>
        <v>1.0023642559230699</v>
      </c>
    </row>
    <row r="18" spans="1:11" ht="21.75" customHeight="1" thickBot="1" x14ac:dyDescent="0.5">
      <c r="A18" s="4">
        <v>1382</v>
      </c>
      <c r="B18" s="7">
        <v>116268</v>
      </c>
      <c r="C18" s="18">
        <v>1975283</v>
      </c>
      <c r="D18" s="17">
        <v>1796754</v>
      </c>
      <c r="E18" s="18">
        <f t="shared" si="0"/>
        <v>1415754.2631391843</v>
      </c>
      <c r="F18" s="6">
        <f t="shared" si="2"/>
        <v>109.93619605132368</v>
      </c>
      <c r="G18" s="23">
        <f t="shared" si="3"/>
        <v>1</v>
      </c>
      <c r="H18" s="23">
        <f t="shared" si="1"/>
        <v>1.7636644321189157</v>
      </c>
      <c r="I18" s="23">
        <f t="shared" si="1"/>
        <v>1.481854080481384</v>
      </c>
      <c r="J18" s="23">
        <f t="shared" si="1"/>
        <v>1.7636644321189157</v>
      </c>
    </row>
    <row r="19" spans="1:11" ht="19.5" thickBot="1" x14ac:dyDescent="0.5">
      <c r="A19" s="4">
        <v>1383</v>
      </c>
      <c r="B19" s="7">
        <v>133552</v>
      </c>
      <c r="C19" s="18">
        <v>2580786</v>
      </c>
      <c r="D19" s="17">
        <v>2349230</v>
      </c>
      <c r="E19" s="18">
        <f t="shared" si="0"/>
        <v>1610350.2755481012</v>
      </c>
      <c r="F19" s="6">
        <f t="shared" si="2"/>
        <v>109.85667644291959</v>
      </c>
      <c r="G19" s="23">
        <f t="shared" si="3"/>
        <v>1.1486565521037604</v>
      </c>
      <c r="H19" s="23">
        <f t="shared" si="1"/>
        <v>1.3065398730207267</v>
      </c>
      <c r="I19" s="23">
        <f t="shared" si="1"/>
        <v>1.3074856101614356</v>
      </c>
      <c r="J19" s="23">
        <f t="shared" si="1"/>
        <v>1.1374504159905792</v>
      </c>
    </row>
    <row r="20" spans="1:11" ht="19.5" thickBot="1" x14ac:dyDescent="0.5">
      <c r="A20" s="4">
        <v>1384</v>
      </c>
      <c r="B20" s="7">
        <v>123028</v>
      </c>
      <c r="C20" s="18">
        <v>2885292</v>
      </c>
      <c r="D20" s="17">
        <v>2754208</v>
      </c>
      <c r="E20" s="18">
        <f t="shared" ref="E20:E38" si="4">((C20/B20)*1000000)/12</f>
        <v>1954359.9830932794</v>
      </c>
      <c r="F20" s="6">
        <f t="shared" ref="F20:F38" si="5">C20/D20*100</f>
        <v>104.75940814927557</v>
      </c>
      <c r="G20" s="23">
        <f t="shared" si="3"/>
        <v>0.92119923325745778</v>
      </c>
      <c r="H20" s="23">
        <f t="shared" si="3"/>
        <v>1.1179896357156309</v>
      </c>
      <c r="I20" s="23">
        <f t="shared" si="3"/>
        <v>1.172387548260494</v>
      </c>
      <c r="J20" s="23">
        <f t="shared" si="3"/>
        <v>1.2136241492106992</v>
      </c>
    </row>
    <row r="21" spans="1:11" ht="19.5" thickBot="1" x14ac:dyDescent="0.5">
      <c r="A21" s="4">
        <v>1385</v>
      </c>
      <c r="B21" s="7">
        <v>150184</v>
      </c>
      <c r="C21" s="18">
        <v>3885877</v>
      </c>
      <c r="D21" s="17">
        <v>3586547</v>
      </c>
      <c r="E21" s="18">
        <f t="shared" si="4"/>
        <v>2156175.6467621936</v>
      </c>
      <c r="F21" s="6">
        <f t="shared" si="5"/>
        <v>108.34591042582183</v>
      </c>
      <c r="G21" s="23">
        <f t="shared" si="3"/>
        <v>1.2207302402705076</v>
      </c>
      <c r="H21" s="23">
        <f t="shared" si="3"/>
        <v>1.3467881240442909</v>
      </c>
      <c r="I21" s="23">
        <f t="shared" si="3"/>
        <v>1.3022062966921888</v>
      </c>
      <c r="J21" s="23">
        <f t="shared" si="3"/>
        <v>1.1032643245946372</v>
      </c>
      <c r="K21" s="23">
        <f t="shared" si="3"/>
        <v>1.0342356103371233</v>
      </c>
    </row>
    <row r="22" spans="1:11" ht="19.5" thickBot="1" x14ac:dyDescent="0.5">
      <c r="A22" s="4">
        <v>1386</v>
      </c>
      <c r="B22" s="7">
        <v>148914</v>
      </c>
      <c r="C22" s="18">
        <v>4880132</v>
      </c>
      <c r="D22" s="17">
        <v>4428674</v>
      </c>
      <c r="E22" s="18">
        <f t="shared" si="4"/>
        <v>2730956.5700113266</v>
      </c>
      <c r="F22" s="6">
        <f t="shared" si="5"/>
        <v>110.19397679756966</v>
      </c>
      <c r="G22" s="23">
        <f t="shared" si="3"/>
        <v>0.9915437063868322</v>
      </c>
      <c r="H22" s="23">
        <f t="shared" si="3"/>
        <v>1.2558637342355405</v>
      </c>
      <c r="I22" s="23">
        <f t="shared" si="3"/>
        <v>1.2348016072283452</v>
      </c>
      <c r="J22" s="23">
        <f t="shared" si="3"/>
        <v>1.266574258044445</v>
      </c>
      <c r="K22" s="23">
        <f t="shared" si="3"/>
        <v>1.0170570939363059</v>
      </c>
    </row>
    <row r="23" spans="1:11" ht="19.5" thickBot="1" x14ac:dyDescent="0.5">
      <c r="A23" s="4">
        <v>1387</v>
      </c>
      <c r="B23" s="7">
        <v>137179</v>
      </c>
      <c r="C23" s="18">
        <v>5822985</v>
      </c>
      <c r="D23" s="17">
        <v>5305993</v>
      </c>
      <c r="E23" s="18">
        <f t="shared" si="4"/>
        <v>3537339.8989641275</v>
      </c>
      <c r="F23" s="6">
        <f t="shared" si="5"/>
        <v>109.74354847433835</v>
      </c>
      <c r="G23" s="23">
        <f t="shared" si="3"/>
        <v>0.92119612662342021</v>
      </c>
      <c r="H23" s="23">
        <f t="shared" si="3"/>
        <v>1.1932023560018459</v>
      </c>
      <c r="I23" s="23">
        <f t="shared" si="3"/>
        <v>1.1980997020778681</v>
      </c>
      <c r="J23" s="23">
        <f t="shared" si="3"/>
        <v>1.2952750467758103</v>
      </c>
      <c r="K23" s="23">
        <f t="shared" si="3"/>
        <v>0.99591240523010838</v>
      </c>
    </row>
    <row r="24" spans="1:11" ht="19.5" thickBot="1" x14ac:dyDescent="0.5">
      <c r="A24" s="4">
        <v>1388</v>
      </c>
      <c r="B24" s="7">
        <v>166629</v>
      </c>
      <c r="C24" s="18">
        <v>7800860</v>
      </c>
      <c r="D24" s="17">
        <v>6617114</v>
      </c>
      <c r="E24" s="18">
        <f t="shared" si="4"/>
        <v>3901311.6964433962</v>
      </c>
      <c r="F24" s="6">
        <f t="shared" si="5"/>
        <v>117.88915832491324</v>
      </c>
      <c r="G24" s="23">
        <f t="shared" si="3"/>
        <v>1.2146830054162809</v>
      </c>
      <c r="H24" s="23">
        <f t="shared" si="3"/>
        <v>1.3396668547145494</v>
      </c>
      <c r="I24" s="23">
        <f t="shared" si="3"/>
        <v>1.247101909105421</v>
      </c>
      <c r="J24" s="23">
        <f t="shared" si="3"/>
        <v>1.1028942108689792</v>
      </c>
      <c r="K24" s="23">
        <f t="shared" si="3"/>
        <v>1.0742240429056256</v>
      </c>
    </row>
    <row r="25" spans="1:11" ht="19.5" thickBot="1" x14ac:dyDescent="0.5">
      <c r="A25" s="4">
        <v>1389</v>
      </c>
      <c r="B25" s="7">
        <v>161549</v>
      </c>
      <c r="C25" s="18">
        <v>9522708</v>
      </c>
      <c r="D25" s="17">
        <v>8620537</v>
      </c>
      <c r="E25" s="18">
        <f t="shared" si="4"/>
        <v>4912187.6334734354</v>
      </c>
      <c r="F25" s="6">
        <f t="shared" si="5"/>
        <v>110.46536892075285</v>
      </c>
      <c r="G25" s="23">
        <f t="shared" si="3"/>
        <v>0.96951310996285156</v>
      </c>
      <c r="H25" s="23">
        <f t="shared" si="3"/>
        <v>1.2207254071986935</v>
      </c>
      <c r="I25" s="23">
        <f t="shared" si="3"/>
        <v>1.3027638635211665</v>
      </c>
      <c r="J25" s="23">
        <f t="shared" si="3"/>
        <v>1.2591118105101926</v>
      </c>
      <c r="K25" s="23">
        <f t="shared" si="3"/>
        <v>0.93702737800791025</v>
      </c>
    </row>
    <row r="26" spans="1:11" ht="19.5" thickBot="1" x14ac:dyDescent="0.5">
      <c r="A26" s="4">
        <v>1390</v>
      </c>
      <c r="B26" s="7">
        <v>174644</v>
      </c>
      <c r="C26" s="18">
        <v>11475660</v>
      </c>
      <c r="D26" s="17">
        <v>10608295</v>
      </c>
      <c r="E26" s="18">
        <f t="shared" si="4"/>
        <v>5475739.218066466</v>
      </c>
      <c r="F26" s="6">
        <f t="shared" si="5"/>
        <v>108.17629034637517</v>
      </c>
      <c r="G26" s="23">
        <f t="shared" si="3"/>
        <v>1.0810589975796816</v>
      </c>
      <c r="H26" s="23">
        <f t="shared" si="3"/>
        <v>1.2050836799784264</v>
      </c>
      <c r="I26" s="23">
        <f t="shared" si="3"/>
        <v>1.2305840111816699</v>
      </c>
      <c r="J26" s="23">
        <f t="shared" si="3"/>
        <v>1.1147251747373788</v>
      </c>
      <c r="K26" s="23">
        <f t="shared" si="3"/>
        <v>0.97927786240391912</v>
      </c>
    </row>
    <row r="27" spans="1:11" ht="19.5" thickBot="1" x14ac:dyDescent="0.5">
      <c r="A27" s="4">
        <v>1391</v>
      </c>
      <c r="B27" s="7">
        <v>192113</v>
      </c>
      <c r="C27" s="18">
        <v>14271209</v>
      </c>
      <c r="D27" s="17">
        <v>12810517</v>
      </c>
      <c r="E27" s="18">
        <f t="shared" si="4"/>
        <v>6190457.7861293443</v>
      </c>
      <c r="F27" s="6">
        <f t="shared" si="5"/>
        <v>111.40228766723466</v>
      </c>
      <c r="G27" s="23">
        <f t="shared" si="3"/>
        <v>1.1000263392959391</v>
      </c>
      <c r="H27" s="23">
        <f t="shared" si="3"/>
        <v>1.2436068165142571</v>
      </c>
      <c r="I27" s="23">
        <f t="shared" si="3"/>
        <v>1.2075943400895244</v>
      </c>
      <c r="J27" s="23">
        <f t="shared" si="3"/>
        <v>1.1305245811752247</v>
      </c>
      <c r="K27" s="23">
        <f t="shared" si="3"/>
        <v>1.0298216671188298</v>
      </c>
    </row>
    <row r="28" spans="1:11" ht="19.5" thickBot="1" x14ac:dyDescent="0.5">
      <c r="A28" s="4">
        <v>1392</v>
      </c>
      <c r="B28" s="7">
        <v>175045</v>
      </c>
      <c r="C28" s="18">
        <v>17597887</v>
      </c>
      <c r="D28" s="17">
        <v>16431821</v>
      </c>
      <c r="E28" s="18">
        <f t="shared" si="4"/>
        <v>8377791.9011301855</v>
      </c>
      <c r="F28" s="6">
        <f t="shared" si="5"/>
        <v>107.09638937765935</v>
      </c>
      <c r="G28" s="23">
        <f t="shared" si="3"/>
        <v>0.91115645479483431</v>
      </c>
      <c r="H28" s="23">
        <f t="shared" si="3"/>
        <v>1.2331041469576964</v>
      </c>
      <c r="I28" s="23">
        <f t="shared" si="3"/>
        <v>1.2826821118929079</v>
      </c>
      <c r="J28" s="23">
        <f t="shared" si="3"/>
        <v>1.3533396382900622</v>
      </c>
      <c r="K28" s="23">
        <f t="shared" si="3"/>
        <v>0.96134820586057179</v>
      </c>
    </row>
    <row r="29" spans="1:11" ht="19.5" thickBot="1" x14ac:dyDescent="0.5">
      <c r="A29" s="4">
        <v>1393</v>
      </c>
      <c r="B29" s="7">
        <v>168481</v>
      </c>
      <c r="C29" s="18">
        <v>20002089</v>
      </c>
      <c r="D29" s="17">
        <v>22403451</v>
      </c>
      <c r="E29" s="18">
        <f t="shared" si="4"/>
        <v>9893345.5404466968</v>
      </c>
      <c r="F29" s="6">
        <f t="shared" si="5"/>
        <v>89.281285280557881</v>
      </c>
      <c r="G29" s="23">
        <f t="shared" si="3"/>
        <v>0.9625010711531321</v>
      </c>
      <c r="H29" s="23">
        <f t="shared" si="3"/>
        <v>1.1366187883806731</v>
      </c>
      <c r="I29" s="23">
        <f t="shared" si="3"/>
        <v>1.3634186375326265</v>
      </c>
      <c r="J29" s="23">
        <f t="shared" si="3"/>
        <v>1.1809013230696335</v>
      </c>
      <c r="K29" s="23">
        <f t="shared" si="3"/>
        <v>0.83365355078144443</v>
      </c>
    </row>
    <row r="30" spans="1:11" ht="19.5" thickBot="1" x14ac:dyDescent="0.5">
      <c r="A30" s="4">
        <v>1394</v>
      </c>
      <c r="B30" s="7">
        <v>191630</v>
      </c>
      <c r="C30" s="18">
        <v>25641847</v>
      </c>
      <c r="D30" s="17">
        <v>28431357</v>
      </c>
      <c r="E30" s="18">
        <f t="shared" si="4"/>
        <v>11150762.319748124</v>
      </c>
      <c r="F30" s="6">
        <f t="shared" si="5"/>
        <v>90.188614634187175</v>
      </c>
      <c r="G30" s="23">
        <f t="shared" si="3"/>
        <v>1.1373982822988942</v>
      </c>
      <c r="H30" s="23">
        <f t="shared" si="3"/>
        <v>1.2819584494399561</v>
      </c>
      <c r="I30" s="23">
        <f t="shared" si="3"/>
        <v>1.2690614941421301</v>
      </c>
      <c r="J30" s="23">
        <f t="shared" si="3"/>
        <v>1.127097226530779</v>
      </c>
      <c r="K30" s="23">
        <f t="shared" si="3"/>
        <v>1.0101625928746221</v>
      </c>
    </row>
    <row r="31" spans="1:11" ht="19.5" thickBot="1" x14ac:dyDescent="0.5">
      <c r="A31" s="4">
        <v>1395</v>
      </c>
      <c r="B31" s="7">
        <v>204775</v>
      </c>
      <c r="C31" s="18">
        <v>33244992</v>
      </c>
      <c r="D31" s="17">
        <v>33871739</v>
      </c>
      <c r="E31" s="18">
        <f t="shared" si="4"/>
        <v>13529073.373214504</v>
      </c>
      <c r="F31" s="6">
        <f t="shared" si="5"/>
        <v>98.149646228674598</v>
      </c>
      <c r="G31" s="23">
        <f t="shared" si="3"/>
        <v>1.0685957313573031</v>
      </c>
      <c r="H31" s="23">
        <f t="shared" si="3"/>
        <v>1.2965131567940484</v>
      </c>
      <c r="I31" s="23">
        <f t="shared" si="3"/>
        <v>1.1913514715460116</v>
      </c>
      <c r="J31" s="23">
        <f t="shared" si="3"/>
        <v>1.2132868574603517</v>
      </c>
      <c r="K31" s="23">
        <f t="shared" si="3"/>
        <v>1.0882709156447081</v>
      </c>
    </row>
    <row r="32" spans="1:11" ht="19.5" thickBot="1" x14ac:dyDescent="0.5">
      <c r="A32" s="4">
        <v>1396</v>
      </c>
      <c r="B32" s="7">
        <v>213032</v>
      </c>
      <c r="C32" s="18">
        <v>40100853</v>
      </c>
      <c r="D32" s="17">
        <v>40754813</v>
      </c>
      <c r="E32" s="18">
        <f t="shared" si="4"/>
        <v>15686552.959179841</v>
      </c>
      <c r="F32" s="6">
        <f t="shared" si="5"/>
        <v>98.395379706441048</v>
      </c>
      <c r="G32" s="23">
        <f t="shared" si="3"/>
        <v>1.0403223049688683</v>
      </c>
      <c r="H32" s="23">
        <f t="shared" si="3"/>
        <v>1.2062223687706106</v>
      </c>
      <c r="I32" s="23">
        <f t="shared" si="3"/>
        <v>1.2032099385272188</v>
      </c>
      <c r="J32" s="23">
        <f t="shared" si="3"/>
        <v>1.1594698710287741</v>
      </c>
      <c r="K32" s="23">
        <f t="shared" si="3"/>
        <v>1.00250366137025</v>
      </c>
    </row>
    <row r="33" spans="1:11" ht="19.5" thickBot="1" x14ac:dyDescent="0.5">
      <c r="A33" s="4">
        <v>1397</v>
      </c>
      <c r="B33" s="7">
        <v>246865</v>
      </c>
      <c r="C33" s="18">
        <v>51081685</v>
      </c>
      <c r="D33" s="17">
        <v>49178447</v>
      </c>
      <c r="E33" s="18">
        <f t="shared" si="4"/>
        <v>17243461.338518355</v>
      </c>
      <c r="F33" s="6">
        <f t="shared" si="5"/>
        <v>103.87006527473307</v>
      </c>
      <c r="G33" s="23">
        <f t="shared" si="3"/>
        <v>1.1588165158286079</v>
      </c>
      <c r="H33" s="23">
        <f t="shared" si="3"/>
        <v>1.2738303846055345</v>
      </c>
      <c r="I33" s="23">
        <f t="shared" si="3"/>
        <v>1.2066905324777224</v>
      </c>
      <c r="J33" s="23">
        <f t="shared" si="3"/>
        <v>1.0992511473610527</v>
      </c>
      <c r="K33" s="23">
        <f t="shared" si="3"/>
        <v>1.0556396609741792</v>
      </c>
    </row>
    <row r="34" spans="1:11" ht="19.5" thickBot="1" x14ac:dyDescent="0.5">
      <c r="A34" s="4">
        <v>1398</v>
      </c>
      <c r="B34" s="7">
        <v>225942</v>
      </c>
      <c r="C34" s="18">
        <v>72860797</v>
      </c>
      <c r="D34" s="17">
        <v>66950568</v>
      </c>
      <c r="E34" s="18">
        <f t="shared" si="4"/>
        <v>26872972.193453778</v>
      </c>
      <c r="F34" s="6">
        <v>108.82775034858554</v>
      </c>
      <c r="G34" s="23">
        <f t="shared" si="3"/>
        <v>0.91524517448808052</v>
      </c>
      <c r="H34" s="23">
        <f t="shared" si="3"/>
        <v>1.426358527523123</v>
      </c>
      <c r="I34" s="23">
        <f t="shared" si="3"/>
        <v>1.3613802810812632</v>
      </c>
      <c r="J34" s="23">
        <f t="shared" si="3"/>
        <v>1.5584441931867281</v>
      </c>
      <c r="K34" s="23">
        <f t="shared" si="3"/>
        <v>1.0477296809310706</v>
      </c>
    </row>
    <row r="35" spans="1:11" ht="19.5" thickBot="1" x14ac:dyDescent="0.5">
      <c r="A35" s="4">
        <v>1399</v>
      </c>
      <c r="B35" s="7">
        <v>213982</v>
      </c>
      <c r="C35" s="18">
        <v>80999775</v>
      </c>
      <c r="D35" s="17">
        <v>94859788</v>
      </c>
      <c r="E35" s="18">
        <f t="shared" si="4"/>
        <v>31544621.743884996</v>
      </c>
      <c r="F35" s="6">
        <f t="shared" si="5"/>
        <v>85.388947949156275</v>
      </c>
      <c r="G35" s="23">
        <f t="shared" si="3"/>
        <v>0.94706606120154735</v>
      </c>
      <c r="H35" s="23">
        <f t="shared" si="3"/>
        <v>1.1117058601486338</v>
      </c>
      <c r="I35" s="23">
        <f t="shared" si="3"/>
        <v>1.4168630802355553</v>
      </c>
      <c r="J35" s="23">
        <f t="shared" si="3"/>
        <v>1.1738419374232534</v>
      </c>
      <c r="K35" s="23">
        <f t="shared" si="3"/>
        <v>0.78462476414009685</v>
      </c>
    </row>
    <row r="36" spans="1:11" ht="19.5" thickBot="1" x14ac:dyDescent="0.5">
      <c r="A36" s="4">
        <v>1400</v>
      </c>
      <c r="B36" s="7">
        <v>173400</v>
      </c>
      <c r="C36" s="18">
        <v>103947737</v>
      </c>
      <c r="D36" s="17">
        <v>149741559</v>
      </c>
      <c r="E36" s="18">
        <f t="shared" si="4"/>
        <v>49955659.842368327</v>
      </c>
      <c r="F36" s="6">
        <f t="shared" si="5"/>
        <v>69.418094545148961</v>
      </c>
      <c r="G36" s="23">
        <f t="shared" si="3"/>
        <v>0.81034853398884021</v>
      </c>
      <c r="H36" s="23">
        <f t="shared" si="3"/>
        <v>1.283308959808839</v>
      </c>
      <c r="I36" s="23">
        <f t="shared" si="3"/>
        <v>1.5785567536794411</v>
      </c>
      <c r="J36" s="23">
        <f t="shared" si="3"/>
        <v>1.5836506219020476</v>
      </c>
      <c r="K36" s="23">
        <f t="shared" si="3"/>
        <v>0.81296345970304085</v>
      </c>
    </row>
    <row r="37" spans="1:11" ht="19.5" thickBot="1" x14ac:dyDescent="0.5">
      <c r="A37" s="4">
        <v>1401</v>
      </c>
      <c r="B37" s="7">
        <v>165102</v>
      </c>
      <c r="C37" s="18">
        <v>134038471</v>
      </c>
      <c r="D37" s="17">
        <v>242002430</v>
      </c>
      <c r="E37" s="18">
        <f t="shared" si="4"/>
        <v>67654374.770343989</v>
      </c>
      <c r="F37" s="6">
        <f t="shared" si="5"/>
        <v>55.387241772737575</v>
      </c>
      <c r="G37" s="23">
        <f t="shared" ref="G37:G38" si="6">B37/B36</f>
        <v>0.95214532871972324</v>
      </c>
      <c r="H37" s="23">
        <f t="shared" ref="H37:H38" si="7">C37/C36</f>
        <v>1.2894794525445032</v>
      </c>
      <c r="I37" s="23">
        <f t="shared" ref="I37:I38" si="8">D37/D36</f>
        <v>1.616134035308127</v>
      </c>
      <c r="J37" s="23">
        <f t="shared" ref="J37:J38" si="9">E37/E36</f>
        <v>1.354288482702916</v>
      </c>
      <c r="K37" s="23">
        <f t="shared" ref="K37:K38" si="10">F37/F36</f>
        <v>0.79787902758860896</v>
      </c>
    </row>
    <row r="38" spans="1:11" ht="19.5" thickBot="1" x14ac:dyDescent="0.5">
      <c r="A38" s="4">
        <v>1402</v>
      </c>
      <c r="B38" s="7">
        <v>145571</v>
      </c>
      <c r="C38" s="18">
        <v>169409708</v>
      </c>
      <c r="D38" s="17">
        <v>334455037</v>
      </c>
      <c r="E38" s="18">
        <f t="shared" si="4"/>
        <v>96980000.595356658</v>
      </c>
      <c r="F38" s="6">
        <f t="shared" si="5"/>
        <v>50.652461245485746</v>
      </c>
      <c r="G38" s="23">
        <f t="shared" si="6"/>
        <v>0.88170343181790656</v>
      </c>
      <c r="H38" s="23">
        <f t="shared" si="7"/>
        <v>1.2638886935676847</v>
      </c>
      <c r="I38" s="23">
        <f t="shared" si="8"/>
        <v>1.3820317300119673</v>
      </c>
      <c r="J38" s="23">
        <f t="shared" si="9"/>
        <v>1.4334623728999034</v>
      </c>
      <c r="K38" s="23">
        <f t="shared" si="10"/>
        <v>0.91451496092404516</v>
      </c>
    </row>
    <row r="39" spans="1:11" ht="21.75" thickBot="1" x14ac:dyDescent="0.6">
      <c r="A39" s="4" t="s">
        <v>34</v>
      </c>
      <c r="B39" s="24">
        <f>GEOMEAN(G4:G38)-1</f>
        <v>7.0755284233766202E-2</v>
      </c>
      <c r="C39" s="24">
        <f t="shared" ref="C39:F39" si="11">GEOMEAN(H4:H38)-1</f>
        <v>0.36125289075454692</v>
      </c>
      <c r="D39" s="24">
        <f t="shared" si="11"/>
        <v>0.31914133674608469</v>
      </c>
      <c r="E39" s="24">
        <f t="shared" si="11"/>
        <v>0.27130158571074547</v>
      </c>
      <c r="F39" s="24">
        <f t="shared" si="11"/>
        <v>-3.956697681957233E-2</v>
      </c>
    </row>
  </sheetData>
  <mergeCells count="1">
    <mergeCell ref="A1:F1"/>
  </mergeCells>
  <phoneticPr fontId="0" type="noConversion"/>
  <printOptions horizontalCentered="1"/>
  <pageMargins left="0" right="0" top="1.1811023622047245" bottom="0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Manabeh1</vt:lpstr>
      <vt:lpstr>Manabeh2</vt:lpstr>
      <vt:lpstr>Masaref1</vt:lpstr>
      <vt:lpstr>Masaref3</vt:lpstr>
      <vt:lpstr>ManabehMasaref</vt:lpstr>
      <vt:lpstr>Bikari</vt:lpstr>
      <vt:lpstr>Bikari!Print_Area</vt:lpstr>
      <vt:lpstr>Manabeh1!Print_Area</vt:lpstr>
      <vt:lpstr>Manabeh2!Print_Area</vt:lpstr>
      <vt:lpstr>ManabehMasaref!Print_Area</vt:lpstr>
      <vt:lpstr>Masaref1!Print_Area</vt:lpstr>
      <vt:lpstr>Masaref3!Print_Area</vt:lpstr>
    </vt:vector>
  </TitlesOfParts>
  <Company>sso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+</dc:creator>
  <cp:lastModifiedBy>A1</cp:lastModifiedBy>
  <cp:lastPrinted>2022-02-06T06:49:07Z</cp:lastPrinted>
  <dcterms:created xsi:type="dcterms:W3CDTF">2001-02-04T10:16:19Z</dcterms:created>
  <dcterms:modified xsi:type="dcterms:W3CDTF">2024-11-26T06:52:23Z</dcterms:modified>
</cp:coreProperties>
</file>